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tabRatio="836" activeTab="0"/>
  </bookViews>
  <sheets>
    <sheet name="9鉱工業目次" sheetId="1" r:id="rId1"/>
    <sheet name="9-1" sheetId="2" r:id="rId2"/>
    <sheet name="9-2" sheetId="3" r:id="rId3"/>
    <sheet name="9-3(1)" sheetId="4" r:id="rId4"/>
    <sheet name="9-3(2)" sheetId="5" r:id="rId5"/>
    <sheet name="9-3(3)" sheetId="6" r:id="rId6"/>
    <sheet name="9-3(4)" sheetId="7" r:id="rId7"/>
    <sheet name="9-4" sheetId="8" r:id="rId8"/>
    <sheet name="9-5" sheetId="9" r:id="rId9"/>
    <sheet name="9-6" sheetId="10" r:id="rId10"/>
    <sheet name="9-7" sheetId="11" r:id="rId11"/>
    <sheet name="9-8" sheetId="12" r:id="rId12"/>
    <sheet name="9-9" sheetId="13" r:id="rId13"/>
    <sheet name="9-10" sheetId="14" r:id="rId14"/>
  </sheets>
  <definedNames>
    <definedName name="_xlfn.SUMIFS" hidden="1">#NAME?</definedName>
    <definedName name="_xlnm.Print_Area" localSheetId="1">'9-1'!$A$2:$AE$44</definedName>
    <definedName name="_xlnm.Print_Area" localSheetId="13">'9-10'!$A$2:$L$15</definedName>
    <definedName name="_xlnm.Print_Area" localSheetId="2">'9-2'!$A$2:$V$44</definedName>
    <definedName name="_xlnm.Print_Area" localSheetId="3">'9-3(1)'!$A$2:$U$39</definedName>
    <definedName name="_xlnm.Print_Area" localSheetId="4">'9-3(2)'!$A$2:$AB$41</definedName>
    <definedName name="_xlnm.Print_Area" localSheetId="5">'9-3(3)'!$A$2:$AB$41</definedName>
    <definedName name="_xlnm.Print_Area" localSheetId="6">'9-3(4)'!$A$2:$AY$41</definedName>
    <definedName name="_xlnm.Print_Area" localSheetId="7">'9-4'!$A$2:$I$37</definedName>
    <definedName name="_xlnm.Print_Area" localSheetId="8">'9-5'!$A$2:$Q$33</definedName>
    <definedName name="_xlnm.Print_Area" localSheetId="9">'9-6'!$A$2:$H$69</definedName>
    <definedName name="_xlnm.Print_Area" localSheetId="10">'9-7'!$A$2:$X$27</definedName>
    <definedName name="_xlnm.Print_Area" localSheetId="11">'9-8'!$A$2:$G$26</definedName>
    <definedName name="_xlnm.Print_Area" localSheetId="12">'9-9'!$A$2:$F$12</definedName>
    <definedName name="_xlnm.Print_Area" localSheetId="0">'9鉱工業目次'!$A$1:$J$17</definedName>
  </definedNames>
  <calcPr fullCalcOnLoad="1"/>
</workbook>
</file>

<file path=xl/sharedStrings.xml><?xml version="1.0" encoding="utf-8"?>
<sst xmlns="http://schemas.openxmlformats.org/spreadsheetml/2006/main" count="2518" uniqueCount="480">
  <si>
    <t>鉄鋼業</t>
  </si>
  <si>
    <t>その他</t>
  </si>
  <si>
    <t>食料品</t>
  </si>
  <si>
    <t>区分</t>
  </si>
  <si>
    <t>9　鉱 工 業</t>
  </si>
  <si>
    <t>電力･
ガ ス
事 業</t>
  </si>
  <si>
    <t>電子部品･
デバイス
工業</t>
  </si>
  <si>
    <t>窯業・
土石製
品工業</t>
  </si>
  <si>
    <t>32</t>
  </si>
  <si>
    <t>31</t>
  </si>
  <si>
    <t>輸送機械</t>
  </si>
  <si>
    <t>30</t>
  </si>
  <si>
    <t>電子・デバイス</t>
  </si>
  <si>
    <t>29</t>
  </si>
  <si>
    <t>28</t>
  </si>
  <si>
    <t>電気機械</t>
  </si>
  <si>
    <t>27</t>
  </si>
  <si>
    <t>26</t>
  </si>
  <si>
    <t>金属</t>
  </si>
  <si>
    <t>25</t>
  </si>
  <si>
    <t>非鉄金属</t>
  </si>
  <si>
    <t>24</t>
  </si>
  <si>
    <t>鉄鋼</t>
  </si>
  <si>
    <t>23</t>
  </si>
  <si>
    <t>窯業・土石</t>
  </si>
  <si>
    <t>22</t>
  </si>
  <si>
    <t>皮革</t>
  </si>
  <si>
    <t>21</t>
  </si>
  <si>
    <t>20</t>
  </si>
  <si>
    <t>19</t>
  </si>
  <si>
    <t>万円</t>
  </si>
  <si>
    <t>人</t>
  </si>
  <si>
    <t>製造品出荷額等</t>
  </si>
  <si>
    <t>従業者数</t>
  </si>
  <si>
    <t>事業所数</t>
  </si>
  <si>
    <t>30人以上</t>
  </si>
  <si>
    <t>10～29人</t>
  </si>
  <si>
    <t>総数</t>
  </si>
  <si>
    <t>産業中分類</t>
  </si>
  <si>
    <t>石油・石炭</t>
  </si>
  <si>
    <t>化学</t>
  </si>
  <si>
    <t>印刷</t>
  </si>
  <si>
    <t>パルプ・紙</t>
  </si>
  <si>
    <t>家具</t>
  </si>
  <si>
    <t>木材</t>
  </si>
  <si>
    <t>繊維</t>
  </si>
  <si>
    <t>飲料・飼料</t>
  </si>
  <si>
    <t>計</t>
  </si>
  <si>
    <t>％</t>
  </si>
  <si>
    <t>人</t>
  </si>
  <si>
    <t>構成比</t>
  </si>
  <si>
    <t>原材料使用額等</t>
  </si>
  <si>
    <t>現金給与総額</t>
  </si>
  <si>
    <t>粗付加価値額</t>
  </si>
  <si>
    <t>３　産業中分類別事業所数、従業者数、製造品出荷額等</t>
  </si>
  <si>
    <t>9　鉱 工 業</t>
  </si>
  <si>
    <t>-</t>
  </si>
  <si>
    <t>x</t>
  </si>
  <si>
    <t>女</t>
  </si>
  <si>
    <t>男</t>
  </si>
  <si>
    <t>収入額</t>
  </si>
  <si>
    <t>出荷額</t>
  </si>
  <si>
    <t>受 入 者 数</t>
  </si>
  <si>
    <t>正社員、正職員</t>
  </si>
  <si>
    <t>使用額等</t>
  </si>
  <si>
    <t>総　　額</t>
  </si>
  <si>
    <t>出向・派遣</t>
  </si>
  <si>
    <t>および</t>
  </si>
  <si>
    <t>その他の</t>
  </si>
  <si>
    <t>修理料</t>
  </si>
  <si>
    <t>加工賃</t>
  </si>
  <si>
    <t>製造品</t>
  </si>
  <si>
    <t>個人事業主</t>
  </si>
  <si>
    <t>臨時雇用者</t>
  </si>
  <si>
    <t>原 材 料</t>
  </si>
  <si>
    <t>現金給与</t>
  </si>
  <si>
    <t>事　業
所　数</t>
  </si>
  <si>
    <t>年間増減</t>
  </si>
  <si>
    <t>減</t>
  </si>
  <si>
    <t>増</t>
  </si>
  <si>
    <t>機械・装置</t>
  </si>
  <si>
    <t>建物・構築物</t>
  </si>
  <si>
    <t>土地</t>
  </si>
  <si>
    <t>建設仮勘定</t>
  </si>
  <si>
    <t>減価償却額</t>
  </si>
  <si>
    <t>除却額</t>
  </si>
  <si>
    <t>年間取得額</t>
  </si>
  <si>
    <t>その他の収入額</t>
  </si>
  <si>
    <t>修理料収入額</t>
  </si>
  <si>
    <t>加工賃収入額</t>
  </si>
  <si>
    <t>製造品出荷額</t>
  </si>
  <si>
    <t>その他の給与</t>
  </si>
  <si>
    <t>総　数</t>
  </si>
  <si>
    <t>有形固定資産額</t>
  </si>
  <si>
    <t>井戸水</t>
  </si>
  <si>
    <t>上水道</t>
  </si>
  <si>
    <t>工業用水道</t>
  </si>
  <si>
    <t>おおい町</t>
  </si>
  <si>
    <t>南越前町</t>
  </si>
  <si>
    <t>永平寺町</t>
  </si>
  <si>
    <t>あわら市</t>
  </si>
  <si>
    <t>実数</t>
  </si>
  <si>
    <t>有形固定資産投資額（従業者30人以上）</t>
  </si>
  <si>
    <t>　　　2.平成14年調査より、西暦末尾0，3，5，8以外は従業者4人以上のみ調査。</t>
  </si>
  <si>
    <t>（注）1.昭和57年調査より、従業者4人以上を対象とした調査開始。</t>
  </si>
  <si>
    <t>…</t>
  </si>
  <si>
    <t xml:space="preserve">       18　</t>
  </si>
  <si>
    <t xml:space="preserve">       17　</t>
  </si>
  <si>
    <t xml:space="preserve">       16　</t>
  </si>
  <si>
    <t xml:space="preserve">       15　</t>
  </si>
  <si>
    <t xml:space="preserve">       14　</t>
  </si>
  <si>
    <t xml:space="preserve">       13　</t>
  </si>
  <si>
    <t xml:space="preserve">       12　</t>
  </si>
  <si>
    <t xml:space="preserve">       11　</t>
  </si>
  <si>
    <t xml:space="preserve">        9   　</t>
  </si>
  <si>
    <t xml:space="preserve">        8   　</t>
  </si>
  <si>
    <t xml:space="preserve">        7   　</t>
  </si>
  <si>
    <t xml:space="preserve">        6   　</t>
  </si>
  <si>
    <t xml:space="preserve">        5   　</t>
  </si>
  <si>
    <t xml:space="preserve">        4   　</t>
  </si>
  <si>
    <t xml:space="preserve">        3   　</t>
  </si>
  <si>
    <t xml:space="preserve">       62　</t>
  </si>
  <si>
    <t xml:space="preserve">       61　</t>
  </si>
  <si>
    <t xml:space="preserve">       60　</t>
  </si>
  <si>
    <t xml:space="preserve">       59　</t>
  </si>
  <si>
    <t xml:space="preserve">       58　</t>
  </si>
  <si>
    <t xml:space="preserve">       57　</t>
  </si>
  <si>
    <t xml:space="preserve">       56</t>
  </si>
  <si>
    <t xml:space="preserve">       55</t>
  </si>
  <si>
    <t xml:space="preserve">       54</t>
  </si>
  <si>
    <t xml:space="preserve">       53</t>
  </si>
  <si>
    <t xml:space="preserve">       52</t>
  </si>
  <si>
    <t xml:space="preserve">       51</t>
  </si>
  <si>
    <t xml:space="preserve">       50</t>
  </si>
  <si>
    <t xml:space="preserve">       49</t>
  </si>
  <si>
    <t xml:space="preserve">       48</t>
  </si>
  <si>
    <t xml:space="preserve">       47</t>
  </si>
  <si>
    <t xml:space="preserve">       46</t>
  </si>
  <si>
    <t xml:space="preserve">       45</t>
  </si>
  <si>
    <t xml:space="preserve">       44</t>
  </si>
  <si>
    <t xml:space="preserve">       43</t>
  </si>
  <si>
    <t xml:space="preserve">       42</t>
  </si>
  <si>
    <t xml:space="preserve">       41</t>
  </si>
  <si>
    <t>全事業所</t>
  </si>
  <si>
    <t>従　業　者　数（人）</t>
  </si>
  <si>
    <t>事　業　所　数</t>
  </si>
  <si>
    <t>６　年次別事業所数、従業者数、製造品出荷額等の推移</t>
  </si>
  <si>
    <t>加工糸織物</t>
  </si>
  <si>
    <t>ポンジー</t>
  </si>
  <si>
    <t>ジョーゼット</t>
  </si>
  <si>
    <t>デシン</t>
  </si>
  <si>
    <t>タフタ</t>
  </si>
  <si>
    <t>ポリエステル長繊維</t>
  </si>
  <si>
    <t>ナイロン長繊維</t>
  </si>
  <si>
    <t>短繊維計</t>
  </si>
  <si>
    <t>長繊維計</t>
  </si>
  <si>
    <t>ちりめん類</t>
  </si>
  <si>
    <t>羽二重類</t>
  </si>
  <si>
    <t>合成繊維</t>
  </si>
  <si>
    <t>絹・絹紡織物</t>
  </si>
  <si>
    <t>綿織物</t>
  </si>
  <si>
    <t>総計</t>
  </si>
  <si>
    <t>（単位：千㎡）</t>
  </si>
  <si>
    <t>７　月別主要織物生産量</t>
  </si>
  <si>
    <t>資　料：近畿経済産業局</t>
  </si>
  <si>
    <t>三方上中郡</t>
  </si>
  <si>
    <t>大飯郡</t>
  </si>
  <si>
    <t>三方郡</t>
  </si>
  <si>
    <t>南条郡</t>
  </si>
  <si>
    <t>今立郡</t>
  </si>
  <si>
    <t>坂井市</t>
  </si>
  <si>
    <t>越前市</t>
  </si>
  <si>
    <t>勝山市</t>
  </si>
  <si>
    <t>大野市</t>
  </si>
  <si>
    <t>小浜市</t>
  </si>
  <si>
    <t>敦賀市</t>
  </si>
  <si>
    <t>福井市</t>
  </si>
  <si>
    <t>鉱区面積（ａ）</t>
  </si>
  <si>
    <t>鉱区数</t>
  </si>
  <si>
    <t>採　　　掘（旧砂鉱）</t>
  </si>
  <si>
    <t>採掘</t>
  </si>
  <si>
    <t>試掘</t>
  </si>
  <si>
    <t>８　試掘権・採掘権の市郡別鉱区数および面積</t>
  </si>
  <si>
    <t>敦賀市</t>
  </si>
  <si>
    <t>９　鉱工業</t>
  </si>
  <si>
    <t>9-2</t>
  </si>
  <si>
    <t>9-3(2)</t>
  </si>
  <si>
    <t>9-3(3)</t>
  </si>
  <si>
    <t>9-3(4)</t>
  </si>
  <si>
    <t>9-6</t>
  </si>
  <si>
    <t>9-7</t>
  </si>
  <si>
    <t>9-8</t>
  </si>
  <si>
    <t>9-9</t>
  </si>
  <si>
    <t>鉱工業生産指数</t>
  </si>
  <si>
    <t>年次別事業所数、従業者数、製造品出荷額等の推移</t>
  </si>
  <si>
    <t>月別主要織物生産量</t>
  </si>
  <si>
    <t>試掘権・採掘権の市郡別鉱区数および面積</t>
  </si>
  <si>
    <t>9-1</t>
  </si>
  <si>
    <t>9　鉱工業目次へ＜＜</t>
  </si>
  <si>
    <t>原　　　指　　　数</t>
  </si>
  <si>
    <t>季　　節　　調　　整　　済　　指　　数</t>
  </si>
  <si>
    <t>前年比
および
前年同月比</t>
  </si>
  <si>
    <t>パルプ・紙・紙加工品工業</t>
  </si>
  <si>
    <t>年月</t>
  </si>
  <si>
    <t>化学
繊維
紡績</t>
  </si>
  <si>
    <t>織物</t>
  </si>
  <si>
    <t>染色
整理</t>
  </si>
  <si>
    <t>衣類</t>
  </si>
  <si>
    <t>鉱業</t>
  </si>
  <si>
    <t>その他
の繊維
製　品</t>
  </si>
  <si>
    <t>プラス
チック
製　品
工　業</t>
  </si>
  <si>
    <t>（参　考）</t>
  </si>
  <si>
    <t>製造
工業</t>
  </si>
  <si>
    <t>非鉄金
属工業</t>
  </si>
  <si>
    <t>金属製
品工業</t>
  </si>
  <si>
    <t>一般機
械工業</t>
  </si>
  <si>
    <t>電気機
械工業</t>
  </si>
  <si>
    <t>輸送機
械工業</t>
  </si>
  <si>
    <t>化学
工業</t>
  </si>
  <si>
    <t>繊維
工業</t>
  </si>
  <si>
    <t>食料品
工　業</t>
  </si>
  <si>
    <t>機械
工業</t>
  </si>
  <si>
    <t>３　産業中分類別事業所数、従業者数、製造品出荷額等</t>
  </si>
  <si>
    <t xml:space="preserve"> 平 成 元 年</t>
  </si>
  <si>
    <t>9-4</t>
  </si>
  <si>
    <t>X</t>
  </si>
  <si>
    <t>18</t>
  </si>
  <si>
    <t>プラスチック</t>
  </si>
  <si>
    <t>19</t>
  </si>
  <si>
    <t>ゴム</t>
  </si>
  <si>
    <t>20</t>
  </si>
  <si>
    <t>21</t>
  </si>
  <si>
    <t>22</t>
  </si>
  <si>
    <t>23</t>
  </si>
  <si>
    <t>24</t>
  </si>
  <si>
    <t>25</t>
  </si>
  <si>
    <t>はん用機械</t>
  </si>
  <si>
    <t>26</t>
  </si>
  <si>
    <t>生産用機械</t>
  </si>
  <si>
    <t>27</t>
  </si>
  <si>
    <t>業務用機械</t>
  </si>
  <si>
    <t>28</t>
  </si>
  <si>
    <t>29</t>
  </si>
  <si>
    <t>30</t>
  </si>
  <si>
    <t>31</t>
  </si>
  <si>
    <t>32</t>
  </si>
  <si>
    <t>従業者規模別</t>
  </si>
  <si>
    <t xml:space="preserve">       21</t>
  </si>
  <si>
    <t xml:space="preserve">    10月</t>
  </si>
  <si>
    <t xml:space="preserve">    11月</t>
  </si>
  <si>
    <t xml:space="preserve">    12月</t>
  </si>
  <si>
    <t xml:space="preserve">     2月</t>
  </si>
  <si>
    <t xml:space="preserve">     3月</t>
  </si>
  <si>
    <t xml:space="preserve">     4月</t>
  </si>
  <si>
    <t xml:space="preserve">     6月</t>
  </si>
  <si>
    <t xml:space="preserve">     7月</t>
  </si>
  <si>
    <t xml:space="preserve">     8月</t>
  </si>
  <si>
    <t xml:space="preserve">     9月</t>
  </si>
  <si>
    <t>その他の長繊維</t>
  </si>
  <si>
    <t>スフ織物</t>
  </si>
  <si>
    <t>ビスコース</t>
  </si>
  <si>
    <t>産業中分類別</t>
  </si>
  <si>
    <t>原材料</t>
  </si>
  <si>
    <t>燃料</t>
  </si>
  <si>
    <t>電力</t>
  </si>
  <si>
    <t>福井市</t>
  </si>
  <si>
    <t>小浜市</t>
  </si>
  <si>
    <t>大野市</t>
  </si>
  <si>
    <t>勝山市</t>
  </si>
  <si>
    <t>越前市</t>
  </si>
  <si>
    <t>坂井市</t>
  </si>
  <si>
    <t>池田町</t>
  </si>
  <si>
    <t>越前町</t>
  </si>
  <si>
    <t>美浜町</t>
  </si>
  <si>
    <t>高浜町</t>
  </si>
  <si>
    <t>若狭町</t>
  </si>
  <si>
    <t xml:space="preserve">       63　</t>
  </si>
  <si>
    <t xml:space="preserve">        2     </t>
  </si>
  <si>
    <t xml:space="preserve">       10　</t>
  </si>
  <si>
    <t xml:space="preserve">       19</t>
  </si>
  <si>
    <t xml:space="preserve">       20</t>
  </si>
  <si>
    <t>製造等に関連する
外注費の合計</t>
  </si>
  <si>
    <t>転売した商品の
仕入額の合計</t>
  </si>
  <si>
    <t>18</t>
  </si>
  <si>
    <t>（4）従業者30人以上の事業所</t>
  </si>
  <si>
    <t>鯖江市</t>
  </si>
  <si>
    <r>
      <t>産業中分類別事業所数、従業者数、製造品出荷額等(3</t>
    </r>
    <r>
      <rPr>
        <sz val="11"/>
        <rFont val="ＭＳ Ｐゴシック"/>
        <family val="3"/>
      </rPr>
      <t>)従業者10～29人以下の事業所</t>
    </r>
  </si>
  <si>
    <r>
      <t>産業中分類別事業所数、従業者数、製造品出荷額等(4</t>
    </r>
    <r>
      <rPr>
        <sz val="11"/>
        <rFont val="ＭＳ Ｐゴシック"/>
        <family val="3"/>
      </rPr>
      <t>)従業者30人以上の事業所</t>
    </r>
  </si>
  <si>
    <t>５　市町別事業所数、従業者数、製造品出荷額等、有形固定資産投資額（従業者４人以上の事業所）</t>
  </si>
  <si>
    <t>市町別事業所数、従業者数、製造品出荷額等、有形固定資産投資額</t>
  </si>
  <si>
    <t>（2）従業者4～9人以下の事業所</t>
  </si>
  <si>
    <t>（3）従業者10～29人以下の事業所</t>
  </si>
  <si>
    <t>9-3(1)</t>
  </si>
  <si>
    <r>
      <t>産業中分類別事業所数、従業者数、製造品出荷額等(2</t>
    </r>
    <r>
      <rPr>
        <sz val="11"/>
        <rFont val="ＭＳ Ｐゴシック"/>
        <family val="3"/>
      </rPr>
      <t>)従業者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人以下の事業所</t>
    </r>
  </si>
  <si>
    <r>
      <t>産業中分類別事業所数、従業者数、製造品出荷額等(1</t>
    </r>
    <r>
      <rPr>
        <sz val="11"/>
        <rFont val="ＭＳ Ｐゴシック"/>
        <family val="3"/>
      </rPr>
      <t>)従業者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人以上の事業所</t>
    </r>
  </si>
  <si>
    <t>者</t>
  </si>
  <si>
    <t>パート・アルバイト等</t>
  </si>
  <si>
    <t>従</t>
  </si>
  <si>
    <t>業</t>
  </si>
  <si>
    <t>くず･廃物の</t>
  </si>
  <si>
    <t>くず･廃物の
出荷額</t>
  </si>
  <si>
    <t>原材料使用</t>
  </si>
  <si>
    <t>額等</t>
  </si>
  <si>
    <t>公共水道</t>
  </si>
  <si>
    <t>9-5</t>
  </si>
  <si>
    <t>従業者４人以上</t>
  </si>
  <si>
    <t>４～９人</t>
  </si>
  <si>
    <t>その他の淡水</t>
  </si>
  <si>
    <t>人絹・アセテート織物</t>
  </si>
  <si>
    <t>道路用</t>
  </si>
  <si>
    <t>コンクリート用</t>
  </si>
  <si>
    <t>資　料：経済産業省「砕石等統計年報」</t>
  </si>
  <si>
    <t>９　砕石事業所数および生産量</t>
  </si>
  <si>
    <t>砕石事業所数および生産量</t>
  </si>
  <si>
    <t>千トン</t>
  </si>
  <si>
    <t>（注）1.平成23年調査から人絹織物とアセテート織物が品目統合され、分類名称が「人絹・アセテート織物」になった。</t>
  </si>
  <si>
    <t xml:space="preserve">       22</t>
  </si>
  <si>
    <t>生　　　産　　　量　　　（　　用　　途　　別　　）</t>
  </si>
  <si>
    <t>従業者４人以上</t>
  </si>
  <si>
    <t>（1）従業者4人以上の事業所</t>
  </si>
  <si>
    <t xml:space="preserve">       23</t>
  </si>
  <si>
    <t>２　産業中分類別、従業者規模別事業所数、従業者数、製造品出荷額等（従業者4人以上事業所）</t>
  </si>
  <si>
    <t>その他
の工業</t>
  </si>
  <si>
    <t>石油・石炭</t>
  </si>
  <si>
    <t xml:space="preserve">       26</t>
  </si>
  <si>
    <t xml:space="preserve">       24</t>
  </si>
  <si>
    <t xml:space="preserve">       25</t>
  </si>
  <si>
    <r>
      <t xml:space="preserve">化　学
工　業
</t>
    </r>
    <r>
      <rPr>
        <sz val="6"/>
        <color indexed="8"/>
        <rFont val="ＭＳ 明朝"/>
        <family val="1"/>
      </rPr>
      <t>(除医薬品)</t>
    </r>
  </si>
  <si>
    <r>
      <t xml:space="preserve">はん用
</t>
    </r>
    <r>
      <rPr>
        <sz val="7"/>
        <color indexed="8"/>
        <rFont val="ＭＳ 明朝"/>
        <family val="1"/>
      </rPr>
      <t>機械工業</t>
    </r>
  </si>
  <si>
    <r>
      <t xml:space="preserve">生産用
</t>
    </r>
    <r>
      <rPr>
        <sz val="7"/>
        <color indexed="8"/>
        <rFont val="ＭＳ 明朝"/>
        <family val="1"/>
      </rPr>
      <t xml:space="preserve">
機械工業</t>
    </r>
  </si>
  <si>
    <r>
      <t xml:space="preserve">業務用
</t>
    </r>
    <r>
      <rPr>
        <sz val="7"/>
        <color indexed="8"/>
        <rFont val="ＭＳ 明朝"/>
        <family val="1"/>
      </rPr>
      <t xml:space="preserve">
機械工業</t>
    </r>
  </si>
  <si>
    <t>ウェイト</t>
  </si>
  <si>
    <t xml:space="preserve">    10月</t>
  </si>
  <si>
    <t>情報通信機械</t>
  </si>
  <si>
    <t>石油・石炭</t>
  </si>
  <si>
    <t>プラスチック</t>
  </si>
  <si>
    <t>10</t>
  </si>
  <si>
    <t>うち個人経営調査票を除いた数</t>
  </si>
  <si>
    <t>製造品出
荷額等</t>
  </si>
  <si>
    <r>
      <t>委託生産費
(</t>
    </r>
    <r>
      <rPr>
        <sz val="10"/>
        <rFont val="ＭＳ 明朝"/>
        <family val="1"/>
      </rPr>
      <t>外注加工費)</t>
    </r>
  </si>
  <si>
    <t>製造品出荷額等</t>
  </si>
  <si>
    <t>従業者４人以上(万円)</t>
  </si>
  <si>
    <t>従業者数合計
（Ａ＋Ｂ－Ｃ）</t>
  </si>
  <si>
    <t>常用労働者（Ｂ）</t>
  </si>
  <si>
    <r>
      <rPr>
        <sz val="10"/>
        <rFont val="ＭＳ 明朝"/>
        <family val="1"/>
      </rPr>
      <t>常用雇用者のうち、別経営の事業所へ出向または派遣している人（送出者）</t>
    </r>
    <r>
      <rPr>
        <sz val="11"/>
        <rFont val="ＭＳ 明朝"/>
        <family val="1"/>
      </rPr>
      <t xml:space="preserve">
　　　　（Ｃ）</t>
    </r>
  </si>
  <si>
    <t>無給家族従業者</t>
  </si>
  <si>
    <t>（Ａ）</t>
  </si>
  <si>
    <r>
      <rPr>
        <sz val="10"/>
        <rFont val="ＭＳ 明朝"/>
        <family val="1"/>
      </rPr>
      <t>常用雇用者のうち、別経営の事業所へ出向または派遣している人（送出者）</t>
    </r>
    <r>
      <rPr>
        <sz val="11"/>
        <rFont val="ＭＳ 明朝"/>
        <family val="1"/>
      </rPr>
      <t xml:space="preserve">
　　　　　　　（Ｃ）</t>
    </r>
  </si>
  <si>
    <t>従　　　　業　　　　者　</t>
  </si>
  <si>
    <t>従　　　　業　　　　者</t>
  </si>
  <si>
    <t>産業中分類別１日当たり水源別工業用水量（従業者30人以上の事業所）</t>
  </si>
  <si>
    <t>４　産業中分類別１日当たり水源別工業用水量（従業者30人以上の事業所）</t>
  </si>
  <si>
    <t>１　鉱工業生産指数</t>
  </si>
  <si>
    <t>29(28年実績)</t>
  </si>
  <si>
    <t xml:space="preserve"> 昭 和 40 年</t>
  </si>
  <si>
    <t>…</t>
  </si>
  <si>
    <t>事業所敷地面積
（100㎡）</t>
  </si>
  <si>
    <t>合計</t>
  </si>
  <si>
    <t>（単位：所、㎡、㎥）</t>
  </si>
  <si>
    <t>淡水（㎥／日）</t>
  </si>
  <si>
    <t>資　料：経済産業省「工業統計調査」</t>
  </si>
  <si>
    <t>17</t>
  </si>
  <si>
    <t>石油製品</t>
  </si>
  <si>
    <t>計</t>
  </si>
  <si>
    <t>年初現在高</t>
  </si>
  <si>
    <t>対前年比</t>
  </si>
  <si>
    <t>対前年比</t>
  </si>
  <si>
    <t>鉱工業
総合</t>
  </si>
  <si>
    <t>家具・木材・木製品工業</t>
  </si>
  <si>
    <t>９　　鉱　　　工　　　業</t>
  </si>
  <si>
    <t>（つづき）</t>
  </si>
  <si>
    <t>（平成27年＝100）</t>
  </si>
  <si>
    <t>平成30年</t>
  </si>
  <si>
    <t xml:space="preserve">   30</t>
  </si>
  <si>
    <t xml:space="preserve">   30(29年実績)</t>
  </si>
  <si>
    <t>　　　2.事業所数および従業者数は、当該年6月1日現在の数値。それ以外の項目は当該年の前年1年間の数値。</t>
  </si>
  <si>
    <t>資　料：福井県統計情報課「福井県の工業」</t>
  </si>
  <si>
    <t>有給役員</t>
  </si>
  <si>
    <t>常用雇用者</t>
  </si>
  <si>
    <t>(無給役員を除く)</t>
  </si>
  <si>
    <t>有給役員</t>
  </si>
  <si>
    <t>　　　　　　　　　　常　　用</t>
  </si>
  <si>
    <t>労　　働　　者　　（　B　）</t>
  </si>
  <si>
    <t>　常　　用</t>
  </si>
  <si>
    <t>雇　　用　　者</t>
  </si>
  <si>
    <t>30(29年実績)</t>
  </si>
  <si>
    <t>資　料：福井県統計情報課「福井県の工業」、経済産業省「工業統計調査」</t>
  </si>
  <si>
    <t>資　料：福井県統計情報課「生産動態統計調査年報」</t>
  </si>
  <si>
    <t>資　料：福井県統計情報課「福井県鉱工業指数年報」</t>
  </si>
  <si>
    <t xml:space="preserve">         2</t>
  </si>
  <si>
    <t xml:space="preserve">   　    3</t>
  </si>
  <si>
    <t xml:space="preserve">         4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</si>
  <si>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</si>
  <si>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</si>
  <si>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</si>
  <si>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</si>
  <si>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</si>
  <si>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</si>
  <si>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</si>
  <si>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令和元年</t>
  </si>
  <si>
    <t xml:space="preserve">       27</t>
  </si>
  <si>
    <t>元(30年実績)</t>
  </si>
  <si>
    <t>（注）1.事業所数および従業者数は、6月1日現在の数値。それ以外の項目は30年（29年実績）は平成29年1年間、元年（30年実績）は平成30年1年間の数値。</t>
  </si>
  <si>
    <t>平 成 29 年</t>
  </si>
  <si>
    <t>（注）1.事業所数は令和元年6月１日現在の数値であり、それ以外の項目については平成30年１年間の数値。</t>
  </si>
  <si>
    <t>１０　生コンクリート出荷状況</t>
  </si>
  <si>
    <t>生コンクリート出荷量（需要先別出荷数量）</t>
  </si>
  <si>
    <t>出荷金額</t>
  </si>
  <si>
    <t>年末常用　労働者数</t>
  </si>
  <si>
    <t>土木計</t>
  </si>
  <si>
    <t>鉄道・電力</t>
  </si>
  <si>
    <t>港湾・空港</t>
  </si>
  <si>
    <t>道路</t>
  </si>
  <si>
    <t>建築計</t>
  </si>
  <si>
    <t>官公需</t>
  </si>
  <si>
    <t>民需</t>
  </si>
  <si>
    <t>千㎥</t>
  </si>
  <si>
    <t>百万円</t>
  </si>
  <si>
    <t>人</t>
  </si>
  <si>
    <t>資　料：経済産業省「生コンクリート統計年報」</t>
  </si>
  <si>
    <t>9-10</t>
  </si>
  <si>
    <t>生コンクリート出荷状況</t>
  </si>
  <si>
    <t>（注）１．年末常用労働者数は各年１２月末現在の労働者数</t>
  </si>
  <si>
    <t>　　　２．調査は平成30年で中止</t>
  </si>
  <si>
    <t>令和元年</t>
  </si>
  <si>
    <t>令和元年</t>
  </si>
  <si>
    <t>H30</t>
  </si>
  <si>
    <t>（注）1.事業所数および従業者数は令和元年6月1日現在の数値であり、 それ以外の項目については平成30年1年間の数値である。</t>
  </si>
  <si>
    <t>（注）1.29（28年実績）,30（29年実績）,元年（30年実績）は平成29年,30年,令和元年工業統計調査の数値。</t>
  </si>
  <si>
    <t>元年(30年実績)</t>
  </si>
  <si>
    <t xml:space="preserve">   元(30年実績)</t>
  </si>
  <si>
    <r>
      <t>産業中分類</t>
    </r>
    <r>
      <rPr>
        <sz val="11"/>
        <rFont val="ＭＳ Ｐゴシック"/>
        <family val="3"/>
      </rPr>
      <t>別、従業者規模別事業所数、従業者数、製造品出荷額等</t>
    </r>
  </si>
  <si>
    <t>（従業者4人以上の事業所）</t>
  </si>
  <si>
    <t>常用雇用者および有給役員に対する基本給、諸手当および賞与</t>
  </si>
  <si>
    <t>その他用</t>
  </si>
  <si>
    <t>令和２年福井県統計年鑑</t>
  </si>
  <si>
    <t>令和2年4月1日現在</t>
  </si>
  <si>
    <t>平 成 3 0 年</t>
  </si>
  <si>
    <t>平 成 3 1 年</t>
  </si>
  <si>
    <t>令 和  2  年</t>
  </si>
  <si>
    <t>鯖江市</t>
  </si>
  <si>
    <t>令和２年</t>
  </si>
  <si>
    <t xml:space="preserve">   2</t>
  </si>
  <si>
    <t>X</t>
  </si>
  <si>
    <t xml:space="preserve"> 2年 1月</t>
  </si>
  <si>
    <t xml:space="preserve">     5月</t>
  </si>
  <si>
    <t xml:space="preserve">     5月</t>
  </si>
  <si>
    <t xml:space="preserve">   2(元年実績)</t>
  </si>
  <si>
    <t>Ｘ</t>
  </si>
  <si>
    <t>令和2年6月1日現在</t>
  </si>
  <si>
    <t>（注）1.30（29年実績）,元年（30年実績）.2年（元年実績）は平成30年,令和元年,2年工業統計調査の数値。</t>
  </si>
  <si>
    <t>事  業  所  数</t>
  </si>
  <si>
    <t>従  業  者  数</t>
  </si>
  <si>
    <t>令和元年
実 数</t>
  </si>
  <si>
    <t>令 和 ２ 年</t>
  </si>
  <si>
    <t>対前
年比</t>
  </si>
  <si>
    <t>実 数</t>
  </si>
  <si>
    <t>２年（元年実績）</t>
  </si>
  <si>
    <t>製  造  品  出  荷  額  等</t>
  </si>
  <si>
    <t>令和元年
（３０年実績）
実 数</t>
  </si>
  <si>
    <t>２年（元年実績）</t>
  </si>
  <si>
    <t>　　　　　％</t>
  </si>
  <si>
    <t>令和元年
（３０年実績）
実 数</t>
  </si>
  <si>
    <t>令和2年6月1日現在</t>
  </si>
  <si>
    <t>令和3年6月1日現在</t>
  </si>
  <si>
    <t>2年(元年実績)</t>
  </si>
  <si>
    <t>令和2年6月1日現在</t>
  </si>
  <si>
    <t>2(元年実績)</t>
  </si>
  <si>
    <t>　　　4.令和2年は「2020年工業統計調査」による結果。事業所数、従業者数は令和2年6月1日現在、製造品出荷額等は</t>
  </si>
  <si>
    <t>　　　　は令和元年の実績である。</t>
  </si>
  <si>
    <t>平 成 30 年</t>
  </si>
  <si>
    <t>令 和 元 年</t>
  </si>
  <si>
    <t xml:space="preserve">  2</t>
  </si>
  <si>
    <t>　　令和2年</t>
  </si>
  <si>
    <t>令和2年1月</t>
  </si>
  <si>
    <t xml:space="preserve">   　    5</t>
  </si>
  <si>
    <t>令 和 元 年</t>
  </si>
  <si>
    <t>Ｘ</t>
  </si>
  <si>
    <t>全事業所(万円)</t>
  </si>
  <si>
    <t>令和2年6月1日現在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</si>
</sst>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.0_);[Red]\(#,##0.0\)"/>
    <numFmt numFmtId="181" formatCode="0.0_);[Red]\(0.0\)"/>
    <numFmt numFmtId="182" formatCode="0.0"/>
    <numFmt numFmtId="183" formatCode="#,##0.0;&quot;▲ &quot;#,##0.0"/>
    <numFmt numFmtId="184" formatCode="#,##0_);[Red]\(#,##0\)"/>
    <numFmt numFmtId="185" formatCode="&quot;¥&quot;#,##0_);[Red]\(&quot;¥&quot;#,##0\)"/>
    <numFmt numFmtId="186" formatCode="0.0;&quot;△ &quot;0.0"/>
    <numFmt numFmtId="187" formatCode="#,##0;&quot;△ &quot;#,##0"/>
    <numFmt numFmtId="188" formatCode="#,##0.0;&quot;△ &quot;#,##0.0"/>
    <numFmt numFmtId="189" formatCode="0.0;&quot;▲ &quot;0.0"/>
    <numFmt numFmtId="190" formatCode="#,##0;&quot;▲ &quot;#,##0"/>
    <numFmt numFmtId="191" formatCode="#,##0_ ;[Red]\-#,##0\ "/>
    <numFmt numFmtId="192" formatCode="[&lt;=999]000;[&lt;=9999]000\-00;000\-0000"/>
    <numFmt numFmtId="193" formatCode="0_);[Red]\(0\)"/>
    <numFmt numFmtId="194" formatCode="#,##0;;\-"/>
    <numFmt numFmtId="195" formatCode="\(#,###\)"/>
    <numFmt numFmtId="196" formatCode="\(###\)"/>
    <numFmt numFmtId="197" formatCode="0.0_ "/>
    <numFmt numFmtId="198" formatCode="#,##0.0_ ;[Red]\-#,##0.0\ "/>
    <numFmt numFmtId="199" formatCode="0_ ;[Red]\-0\ "/>
    <numFmt numFmtId="200" formatCode="#,##0_);\(#,##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[$]ggge&quot;年&quot;m&quot;月&quot;d&quot;日&quot;;@"/>
    <numFmt numFmtId="205" formatCode="[$]gge&quot;年&quot;m&quot;月&quot;d&quot;日&quot;;@"/>
  </numFmts>
  <fonts count="10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u val="single"/>
      <sz val="10"/>
      <name val="ＭＳ Ｐゴシック"/>
      <family val="3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9"/>
      <color indexed="10"/>
      <name val="ＭＳ 明朝"/>
      <family val="1"/>
    </font>
    <font>
      <sz val="11"/>
      <color indexed="40"/>
      <name val="ＭＳ 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"/>
      <color theme="1"/>
      <name val="ＭＳ Ｐゴシック"/>
      <family val="3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rgb="FFFF0000"/>
      <name val="ＭＳ 明朝"/>
      <family val="1"/>
    </font>
    <font>
      <sz val="11"/>
      <color rgb="FF00B0F0"/>
      <name val="ＭＳ ゴシック"/>
      <family val="3"/>
    </font>
    <font>
      <sz val="11"/>
      <color theme="1"/>
      <name val="ＭＳ ゴシック"/>
      <family val="3"/>
    </font>
    <font>
      <sz val="18"/>
      <color theme="1"/>
      <name val="ＭＳ Ｐゴシック"/>
      <family val="3"/>
    </font>
    <font>
      <sz val="6"/>
      <color theme="1"/>
      <name val="ＭＳ 明朝"/>
      <family val="1"/>
    </font>
    <font>
      <sz val="7"/>
      <color theme="1"/>
      <name val="ＭＳ 明朝"/>
      <family val="1"/>
    </font>
    <font>
      <u val="single"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3" fillId="0" borderId="0">
      <alignment vertical="center"/>
      <protection/>
    </xf>
    <xf numFmtId="0" fontId="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9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68" applyFont="1" applyFill="1" applyBorder="1" applyAlignment="1">
      <alignment horizontal="left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2" xfId="68" applyFont="1" applyFill="1" applyBorder="1" applyAlignment="1">
      <alignment vertical="center"/>
      <protection/>
    </xf>
    <xf numFmtId="0" fontId="2" fillId="0" borderId="13" xfId="68" applyFont="1" applyFill="1" applyBorder="1" applyAlignment="1">
      <alignment vertical="center"/>
      <protection/>
    </xf>
    <xf numFmtId="0" fontId="5" fillId="0" borderId="0" xfId="68" applyFont="1" applyFill="1" applyBorder="1" applyAlignment="1">
      <alignment horizontal="left"/>
      <protection/>
    </xf>
    <xf numFmtId="0" fontId="2" fillId="0" borderId="0" xfId="69" applyFont="1" applyFill="1" applyBorder="1" applyAlignment="1">
      <alignment vertical="center"/>
      <protection/>
    </xf>
    <xf numFmtId="0" fontId="3" fillId="0" borderId="0" xfId="69" applyFont="1" applyFill="1" applyBorder="1" applyAlignment="1">
      <alignment vertical="center"/>
      <protection/>
    </xf>
    <xf numFmtId="0" fontId="3" fillId="0" borderId="0" xfId="69" applyFont="1" applyFill="1">
      <alignment vertical="center"/>
      <protection/>
    </xf>
    <xf numFmtId="0" fontId="8" fillId="0" borderId="0" xfId="69" applyFont="1" applyFill="1">
      <alignment vertical="center"/>
      <protection/>
    </xf>
    <xf numFmtId="0" fontId="5" fillId="0" borderId="0" xfId="69" applyFont="1" applyFill="1" applyBorder="1" applyAlignment="1">
      <alignment horizontal="left"/>
      <protection/>
    </xf>
    <xf numFmtId="49" fontId="2" fillId="0" borderId="0" xfId="70" applyNumberFormat="1" applyFont="1" applyFill="1" applyBorder="1" applyAlignment="1">
      <alignment horizontal="center" vertical="center"/>
      <protection/>
    </xf>
    <xf numFmtId="49" fontId="2" fillId="0" borderId="0" xfId="70" applyNumberFormat="1" applyFont="1" applyFill="1" applyAlignment="1">
      <alignment horizontal="center" vertical="center"/>
      <protection/>
    </xf>
    <xf numFmtId="0" fontId="3" fillId="0" borderId="0" xfId="70" applyFont="1" applyFill="1" applyBorder="1" applyAlignment="1">
      <alignment horizontal="center" vertical="center"/>
      <protection/>
    </xf>
    <xf numFmtId="0" fontId="2" fillId="0" borderId="11" xfId="70" applyFont="1" applyFill="1" applyBorder="1" applyAlignment="1">
      <alignment horizontal="center" vertical="center"/>
      <protection/>
    </xf>
    <xf numFmtId="0" fontId="2" fillId="0" borderId="10" xfId="70" applyFont="1" applyFill="1" applyBorder="1" applyAlignment="1">
      <alignment horizontal="center" vertical="center"/>
      <protection/>
    </xf>
    <xf numFmtId="0" fontId="2" fillId="0" borderId="14" xfId="70" applyFont="1" applyFill="1" applyBorder="1" applyAlignment="1">
      <alignment horizontal="distributed" vertical="center"/>
      <protection/>
    </xf>
    <xf numFmtId="0" fontId="5" fillId="0" borderId="0" xfId="70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7" fillId="0" borderId="0" xfId="43" applyAlignment="1" applyProtection="1" quotePrefix="1">
      <alignment/>
      <protection/>
    </xf>
    <xf numFmtId="0" fontId="5" fillId="0" borderId="0" xfId="69" applyFont="1" applyFill="1" applyBorder="1" applyAlignment="1">
      <alignment/>
      <protection/>
    </xf>
    <xf numFmtId="0" fontId="67" fillId="0" borderId="0" xfId="43" applyAlignment="1" applyProtection="1">
      <alignment/>
      <protection/>
    </xf>
    <xf numFmtId="0" fontId="10" fillId="0" borderId="0" xfId="43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1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70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5" fillId="0" borderId="0" xfId="70" applyFont="1" applyFill="1" applyBorder="1" applyAlignment="1">
      <alignment/>
      <protection/>
    </xf>
    <xf numFmtId="0" fontId="2" fillId="0" borderId="0" xfId="68" applyFont="1" applyFill="1" applyBorder="1" applyAlignment="1">
      <alignment/>
      <protection/>
    </xf>
    <xf numFmtId="0" fontId="4" fillId="0" borderId="0" xfId="69" applyFont="1" applyFill="1">
      <alignment vertical="center"/>
      <protection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7" fillId="0" borderId="0" xfId="43" applyFill="1" applyAlignment="1" applyProtection="1" quotePrefix="1">
      <alignment/>
      <protection/>
    </xf>
    <xf numFmtId="0" fontId="67" fillId="0" borderId="0" xfId="43" applyFill="1" applyAlignment="1" applyProtection="1">
      <alignment/>
      <protection/>
    </xf>
    <xf numFmtId="49" fontId="6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 applyAlignment="1">
      <alignment/>
    </xf>
    <xf numFmtId="49" fontId="6" fillId="0" borderId="15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2" fillId="0" borderId="17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68" applyFont="1" applyFill="1" applyBorder="1" applyAlignment="1">
      <alignment/>
      <protection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68" applyFont="1" applyFill="1" applyAlignment="1">
      <alignment vertical="center"/>
      <protection/>
    </xf>
    <xf numFmtId="0" fontId="2" fillId="0" borderId="0" xfId="68" applyFont="1" applyFill="1" applyBorder="1" applyAlignment="1">
      <alignment horizontal="distributed" vertical="center"/>
      <protection/>
    </xf>
    <xf numFmtId="49" fontId="2" fillId="0" borderId="0" xfId="68" applyNumberFormat="1" applyFont="1" applyFill="1" applyBorder="1" applyAlignment="1">
      <alignment horizontal="center" vertical="center"/>
      <protection/>
    </xf>
    <xf numFmtId="49" fontId="2" fillId="0" borderId="0" xfId="68" applyNumberFormat="1" applyFont="1" applyFill="1" applyBorder="1" applyAlignment="1">
      <alignment horizontal="distributed" vertical="center"/>
      <protection/>
    </xf>
    <xf numFmtId="0" fontId="2" fillId="0" borderId="0" xfId="68" applyFont="1" applyFill="1" applyBorder="1" applyAlignment="1">
      <alignment horizontal="distributed" vertical="center" shrinkToFit="1"/>
      <protection/>
    </xf>
    <xf numFmtId="49" fontId="2" fillId="0" borderId="0" xfId="68" applyNumberFormat="1" applyFont="1" applyFill="1" applyBorder="1" applyAlignment="1">
      <alignment horizontal="distributed" vertical="center" shrinkToFit="1"/>
      <protection/>
    </xf>
    <xf numFmtId="49" fontId="2" fillId="0" borderId="18" xfId="68" applyNumberFormat="1" applyFont="1" applyFill="1" applyBorder="1" applyAlignment="1">
      <alignment horizontal="distributed" vertical="center"/>
      <protection/>
    </xf>
    <xf numFmtId="0" fontId="6" fillId="0" borderId="0" xfId="69" applyFont="1" applyFill="1" applyAlignment="1">
      <alignment vertical="center"/>
      <protection/>
    </xf>
    <xf numFmtId="0" fontId="6" fillId="0" borderId="0" xfId="70" applyFont="1" applyFill="1" applyBorder="1" applyAlignment="1">
      <alignment vertical="center"/>
      <protection/>
    </xf>
    <xf numFmtId="0" fontId="11" fillId="0" borderId="0" xfId="70" applyFont="1" applyFill="1" applyAlignment="1">
      <alignment vertical="center"/>
      <protection/>
    </xf>
    <xf numFmtId="0" fontId="3" fillId="0" borderId="0" xfId="68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68" applyFont="1" applyFill="1">
      <alignment vertical="center"/>
      <protection/>
    </xf>
    <xf numFmtId="0" fontId="3" fillId="0" borderId="0" xfId="69" applyFont="1" applyFill="1" applyBorder="1" applyAlignment="1">
      <alignment horizontal="center" vertical="center"/>
      <protection/>
    </xf>
    <xf numFmtId="0" fontId="0" fillId="0" borderId="0" xfId="69" applyFont="1" applyFill="1">
      <alignment vertical="center"/>
      <protection/>
    </xf>
    <xf numFmtId="0" fontId="0" fillId="0" borderId="0" xfId="69" applyFont="1" applyFill="1" applyBorder="1" applyAlignment="1">
      <alignment vertical="center"/>
      <protection/>
    </xf>
    <xf numFmtId="0" fontId="0" fillId="0" borderId="0" xfId="70" applyFont="1" applyFill="1" applyBorder="1">
      <alignment vertical="center"/>
      <protection/>
    </xf>
    <xf numFmtId="0" fontId="0" fillId="0" borderId="0" xfId="70" applyFont="1" applyFill="1">
      <alignment vertical="center"/>
      <protection/>
    </xf>
    <xf numFmtId="0" fontId="2" fillId="0" borderId="19" xfId="68" applyFont="1" applyFill="1" applyBorder="1" applyAlignment="1">
      <alignment horizontal="center" vertical="center"/>
      <protection/>
    </xf>
    <xf numFmtId="38" fontId="19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19" xfId="0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right"/>
    </xf>
    <xf numFmtId="0" fontId="12" fillId="0" borderId="2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horizontal="distributed" vertical="center"/>
    </xf>
    <xf numFmtId="38" fontId="12" fillId="0" borderId="0" xfId="5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shrinkToFit="1"/>
    </xf>
    <xf numFmtId="187" fontId="12" fillId="0" borderId="11" xfId="0" applyNumberFormat="1" applyFont="1" applyFill="1" applyBorder="1" applyAlignment="1">
      <alignment/>
    </xf>
    <xf numFmtId="187" fontId="12" fillId="0" borderId="0" xfId="0" applyNumberFormat="1" applyFont="1" applyFill="1" applyBorder="1" applyAlignment="1">
      <alignment horizontal="right"/>
    </xf>
    <xf numFmtId="187" fontId="12" fillId="0" borderId="0" xfId="0" applyNumberFormat="1" applyFont="1" applyFill="1" applyBorder="1" applyAlignment="1">
      <alignment/>
    </xf>
    <xf numFmtId="49" fontId="12" fillId="0" borderId="21" xfId="0" applyNumberFormat="1" applyFont="1" applyFill="1" applyBorder="1" applyAlignment="1">
      <alignment horizontal="left"/>
    </xf>
    <xf numFmtId="187" fontId="12" fillId="0" borderId="0" xfId="0" applyNumberFormat="1" applyFont="1" applyFill="1" applyBorder="1" applyAlignment="1">
      <alignment/>
    </xf>
    <xf numFmtId="49" fontId="12" fillId="0" borderId="2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right" vertical="top" shrinkToFit="1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2" fillId="0" borderId="0" xfId="68" applyNumberFormat="1" applyFont="1" applyFill="1" applyBorder="1" applyAlignment="1">
      <alignment horizontal="center" vertical="center"/>
      <protection/>
    </xf>
    <xf numFmtId="0" fontId="2" fillId="0" borderId="18" xfId="68" applyNumberFormat="1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horizontal="distributed" vertical="center"/>
      <protection/>
    </xf>
    <xf numFmtId="49" fontId="2" fillId="0" borderId="0" xfId="69" applyNumberFormat="1" applyFont="1" applyFill="1" applyBorder="1" applyAlignment="1">
      <alignment horizontal="center" vertical="center"/>
      <protection/>
    </xf>
    <xf numFmtId="49" fontId="2" fillId="0" borderId="0" xfId="69" applyNumberFormat="1" applyFont="1" applyFill="1" applyBorder="1" applyAlignment="1">
      <alignment horizontal="distributed" vertical="center"/>
      <protection/>
    </xf>
    <xf numFmtId="49" fontId="2" fillId="0" borderId="21" xfId="69" applyNumberFormat="1" applyFont="1" applyFill="1" applyBorder="1" applyAlignment="1">
      <alignment horizontal="distributed" vertical="center"/>
      <protection/>
    </xf>
    <xf numFmtId="0" fontId="2" fillId="0" borderId="0" xfId="69" applyNumberFormat="1" applyFont="1" applyFill="1" applyBorder="1" applyAlignment="1">
      <alignment horizontal="center" vertical="center"/>
      <protection/>
    </xf>
    <xf numFmtId="0" fontId="2" fillId="0" borderId="21" xfId="69" applyFont="1" applyFill="1" applyBorder="1" applyAlignment="1">
      <alignment horizontal="distributed" vertical="center" shrinkToFit="1"/>
      <protection/>
    </xf>
    <xf numFmtId="49" fontId="2" fillId="0" borderId="0" xfId="69" applyNumberFormat="1" applyFont="1" applyFill="1" applyBorder="1" applyAlignment="1">
      <alignment horizontal="distributed" vertical="center" shrinkToFit="1"/>
      <protection/>
    </xf>
    <xf numFmtId="0" fontId="2" fillId="0" borderId="18" xfId="69" applyNumberFormat="1" applyFont="1" applyFill="1" applyBorder="1" applyAlignment="1">
      <alignment horizontal="center" vertical="center"/>
      <protection/>
    </xf>
    <xf numFmtId="49" fontId="2" fillId="0" borderId="18" xfId="69" applyNumberFormat="1" applyFont="1" applyFill="1" applyBorder="1" applyAlignment="1">
      <alignment horizontal="distributed" vertical="center"/>
      <protection/>
    </xf>
    <xf numFmtId="0" fontId="2" fillId="0" borderId="0" xfId="70" applyFont="1" applyFill="1" applyBorder="1" applyAlignment="1">
      <alignment horizontal="distributed" vertical="center"/>
      <protection/>
    </xf>
    <xf numFmtId="49" fontId="2" fillId="0" borderId="0" xfId="70" applyNumberFormat="1" applyFont="1" applyFill="1" applyBorder="1" applyAlignment="1">
      <alignment horizontal="distributed" vertical="center"/>
      <protection/>
    </xf>
    <xf numFmtId="0" fontId="2" fillId="0" borderId="0" xfId="70" applyNumberFormat="1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distributed" vertical="center" shrinkToFit="1"/>
      <protection/>
    </xf>
    <xf numFmtId="49" fontId="2" fillId="0" borderId="0" xfId="70" applyNumberFormat="1" applyFont="1" applyFill="1" applyBorder="1" applyAlignment="1">
      <alignment horizontal="distributed" vertical="center" shrinkToFit="1"/>
      <protection/>
    </xf>
    <xf numFmtId="0" fontId="2" fillId="0" borderId="18" xfId="70" applyNumberFormat="1" applyFont="1" applyFill="1" applyBorder="1" applyAlignment="1">
      <alignment horizontal="center" vertical="center"/>
      <protection/>
    </xf>
    <xf numFmtId="49" fontId="2" fillId="0" borderId="18" xfId="70" applyNumberFormat="1" applyFont="1" applyFill="1" applyBorder="1" applyAlignment="1">
      <alignment horizontal="distributed" vertical="center"/>
      <protection/>
    </xf>
    <xf numFmtId="0" fontId="6" fillId="0" borderId="0" xfId="0" applyFont="1" applyFill="1" applyBorder="1" applyAlignment="1">
      <alignment horizontal="distributed" vertical="center" shrinkToFit="1"/>
    </xf>
    <xf numFmtId="49" fontId="6" fillId="0" borderId="0" xfId="0" applyNumberFormat="1" applyFont="1" applyFill="1" applyBorder="1" applyAlignment="1">
      <alignment horizontal="distributed" vertical="center" shrinkToFit="1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quotePrefix="1">
      <alignment horizontal="center" vertical="center"/>
    </xf>
    <xf numFmtId="41" fontId="2" fillId="0" borderId="0" xfId="0" applyNumberFormat="1" applyFont="1" applyFill="1" applyAlignment="1">
      <alignment/>
    </xf>
    <xf numFmtId="0" fontId="2" fillId="0" borderId="22" xfId="68" applyFont="1" applyFill="1" applyBorder="1" applyAlignment="1">
      <alignment vertical="center"/>
      <protection/>
    </xf>
    <xf numFmtId="0" fontId="2" fillId="0" borderId="13" xfId="68" applyFont="1" applyFill="1" applyBorder="1" applyAlignment="1">
      <alignment horizontal="center" vertical="center"/>
      <protection/>
    </xf>
    <xf numFmtId="0" fontId="2" fillId="0" borderId="13" xfId="68" applyFont="1" applyFill="1" applyBorder="1" applyAlignment="1">
      <alignment horizontal="right" vertical="center"/>
      <protection/>
    </xf>
    <xf numFmtId="0" fontId="12" fillId="0" borderId="0" xfId="68" applyFont="1" applyFill="1" applyBorder="1" applyAlignment="1">
      <alignment horizontal="right" vertical="top"/>
      <protection/>
    </xf>
    <xf numFmtId="49" fontId="12" fillId="0" borderId="23" xfId="68" applyNumberFormat="1" applyFont="1" applyFill="1" applyBorder="1" applyAlignment="1">
      <alignment horizontal="right" vertical="top"/>
      <protection/>
    </xf>
    <xf numFmtId="49" fontId="12" fillId="0" borderId="20" xfId="68" applyNumberFormat="1" applyFont="1" applyFill="1" applyBorder="1" applyAlignment="1">
      <alignment horizontal="right" vertical="top"/>
      <protection/>
    </xf>
    <xf numFmtId="0" fontId="13" fillId="0" borderId="0" xfId="68" applyFont="1" applyFill="1" applyAlignment="1">
      <alignment vertical="top"/>
      <protection/>
    </xf>
    <xf numFmtId="0" fontId="12" fillId="0" borderId="0" xfId="69" applyFont="1" applyFill="1" applyBorder="1" applyAlignment="1">
      <alignment horizontal="right" vertical="top"/>
      <protection/>
    </xf>
    <xf numFmtId="49" fontId="12" fillId="0" borderId="23" xfId="69" applyNumberFormat="1" applyFont="1" applyFill="1" applyBorder="1" applyAlignment="1">
      <alignment horizontal="right" vertical="top"/>
      <protection/>
    </xf>
    <xf numFmtId="49" fontId="12" fillId="0" borderId="20" xfId="69" applyNumberFormat="1" applyFont="1" applyFill="1" applyBorder="1" applyAlignment="1">
      <alignment horizontal="right" vertical="top"/>
      <protection/>
    </xf>
    <xf numFmtId="0" fontId="13" fillId="0" borderId="0" xfId="69" applyFont="1" applyFill="1" applyBorder="1" applyAlignment="1">
      <alignment vertical="top"/>
      <protection/>
    </xf>
    <xf numFmtId="0" fontId="13" fillId="0" borderId="0" xfId="69" applyFont="1" applyFill="1" applyAlignment="1">
      <alignment vertical="top"/>
      <protection/>
    </xf>
    <xf numFmtId="38" fontId="0" fillId="0" borderId="0" xfId="68" applyNumberFormat="1" applyFont="1" applyFill="1">
      <alignment vertical="center"/>
      <protection/>
    </xf>
    <xf numFmtId="0" fontId="12" fillId="0" borderId="0" xfId="70" applyFont="1" applyFill="1" applyAlignment="1">
      <alignment vertical="top"/>
      <protection/>
    </xf>
    <xf numFmtId="0" fontId="12" fillId="0" borderId="0" xfId="70" applyFont="1" applyFill="1" applyBorder="1" applyAlignment="1">
      <alignment horizontal="right" vertical="top"/>
      <protection/>
    </xf>
    <xf numFmtId="49" fontId="12" fillId="0" borderId="23" xfId="70" applyNumberFormat="1" applyFont="1" applyFill="1" applyBorder="1" applyAlignment="1">
      <alignment horizontal="right" vertical="top"/>
      <protection/>
    </xf>
    <xf numFmtId="49" fontId="12" fillId="0" borderId="20" xfId="70" applyNumberFormat="1" applyFont="1" applyFill="1" applyBorder="1" applyAlignment="1">
      <alignment horizontal="right" vertical="top"/>
      <protection/>
    </xf>
    <xf numFmtId="0" fontId="12" fillId="0" borderId="21" xfId="70" applyFont="1" applyFill="1" applyBorder="1" applyAlignment="1">
      <alignment horizontal="right" vertical="top"/>
      <protection/>
    </xf>
    <xf numFmtId="187" fontId="12" fillId="0" borderId="20" xfId="70" applyNumberFormat="1" applyFont="1" applyFill="1" applyBorder="1" applyAlignment="1">
      <alignment horizontal="right" vertical="top"/>
      <protection/>
    </xf>
    <xf numFmtId="0" fontId="13" fillId="0" borderId="0" xfId="70" applyFont="1" applyFill="1" applyBorder="1" applyAlignment="1">
      <alignment vertical="top"/>
      <protection/>
    </xf>
    <xf numFmtId="0" fontId="13" fillId="0" borderId="0" xfId="70" applyFont="1" applyFill="1" applyAlignment="1">
      <alignment vertical="top"/>
      <protection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center" vertical="center" shrinkToFit="1"/>
    </xf>
    <xf numFmtId="187" fontId="12" fillId="0" borderId="0" xfId="0" applyNumberFormat="1" applyFont="1" applyFill="1" applyBorder="1" applyAlignment="1" applyProtection="1">
      <alignment horizontal="right" vertical="center"/>
      <protection/>
    </xf>
    <xf numFmtId="187" fontId="12" fillId="0" borderId="0" xfId="0" applyNumberFormat="1" applyFont="1" applyFill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69" applyFont="1" applyFill="1" applyBorder="1">
      <alignment vertical="center"/>
      <protection/>
    </xf>
    <xf numFmtId="0" fontId="19" fillId="6" borderId="0" xfId="0" applyNumberFormat="1" applyFont="1" applyFill="1" applyAlignment="1">
      <alignment vertical="center"/>
    </xf>
    <xf numFmtId="38" fontId="19" fillId="6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0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8" fontId="15" fillId="0" borderId="20" xfId="49" applyFont="1" applyFill="1" applyBorder="1" applyAlignment="1">
      <alignment vertical="center"/>
    </xf>
    <xf numFmtId="38" fontId="6" fillId="0" borderId="0" xfId="49" applyFont="1" applyFill="1" applyBorder="1" applyAlignment="1" applyProtection="1">
      <alignment horizontal="right" vertical="center"/>
      <protection/>
    </xf>
    <xf numFmtId="0" fontId="15" fillId="0" borderId="17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 wrapText="1" shrinkToFit="1"/>
    </xf>
    <xf numFmtId="0" fontId="15" fillId="0" borderId="22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distributed" vertical="center" shrinkToFit="1"/>
    </xf>
    <xf numFmtId="0" fontId="15" fillId="0" borderId="16" xfId="0" applyFont="1" applyFill="1" applyBorder="1" applyAlignment="1">
      <alignment vertical="center" shrinkToFit="1"/>
    </xf>
    <xf numFmtId="38" fontId="15" fillId="0" borderId="23" xfId="49" applyFont="1" applyFill="1" applyBorder="1" applyAlignment="1">
      <alignment horizontal="right" vertical="center"/>
    </xf>
    <xf numFmtId="38" fontId="15" fillId="0" borderId="20" xfId="49" applyFont="1" applyFill="1" applyBorder="1" applyAlignment="1">
      <alignment horizontal="right" vertical="center"/>
    </xf>
    <xf numFmtId="38" fontId="15" fillId="0" borderId="11" xfId="49" applyFont="1" applyFill="1" applyBorder="1" applyAlignment="1">
      <alignment horizontal="right" vertical="center"/>
    </xf>
    <xf numFmtId="38" fontId="15" fillId="0" borderId="0" xfId="49" applyFont="1" applyFill="1" applyBorder="1" applyAlignment="1">
      <alignment horizontal="right" vertical="center"/>
    </xf>
    <xf numFmtId="49" fontId="17" fillId="0" borderId="21" xfId="0" applyNumberFormat="1" applyFont="1" applyFill="1" applyBorder="1" applyAlignment="1">
      <alignment horizontal="left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vertical="center"/>
    </xf>
    <xf numFmtId="184" fontId="15" fillId="0" borderId="20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vertical="center"/>
    </xf>
    <xf numFmtId="184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distributed" vertical="center" wrapTex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distributed" vertical="center" wrapText="1"/>
    </xf>
    <xf numFmtId="188" fontId="15" fillId="0" borderId="20" xfId="0" applyNumberFormat="1" applyFont="1" applyFill="1" applyBorder="1" applyAlignment="1">
      <alignment horizontal="right" vertical="center"/>
    </xf>
    <xf numFmtId="188" fontId="15" fillId="0" borderId="0" xfId="0" applyNumberFormat="1" applyFont="1" applyFill="1" applyBorder="1" applyAlignment="1">
      <alignment horizontal="right" vertical="center"/>
    </xf>
    <xf numFmtId="49" fontId="15" fillId="0" borderId="2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38" fontId="11" fillId="0" borderId="0" xfId="0" applyNumberFormat="1" applyFont="1" applyFill="1" applyAlignment="1">
      <alignment vertical="center"/>
    </xf>
    <xf numFmtId="0" fontId="19" fillId="0" borderId="24" xfId="0" applyNumberFormat="1" applyFont="1" applyFill="1" applyBorder="1" applyAlignment="1" quotePrefix="1">
      <alignment horizontal="center" vertical="center"/>
    </xf>
    <xf numFmtId="0" fontId="12" fillId="0" borderId="28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distributed" vertical="center"/>
    </xf>
    <xf numFmtId="49" fontId="12" fillId="0" borderId="21" xfId="0" applyNumberFormat="1" applyFont="1" applyFill="1" applyBorder="1" applyAlignment="1">
      <alignment horizontal="distributed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 shrinkToFit="1"/>
    </xf>
    <xf numFmtId="49" fontId="12" fillId="0" borderId="24" xfId="0" applyNumberFormat="1" applyFont="1" applyFill="1" applyBorder="1" applyAlignment="1">
      <alignment horizontal="distributed" vertical="center"/>
    </xf>
    <xf numFmtId="0" fontId="2" fillId="0" borderId="29" xfId="68" applyFont="1" applyFill="1" applyBorder="1" applyAlignment="1">
      <alignment horizontal="center" vertical="center"/>
      <protection/>
    </xf>
    <xf numFmtId="0" fontId="12" fillId="0" borderId="0" xfId="68" applyFont="1" applyFill="1" applyBorder="1" applyAlignment="1">
      <alignment vertical="top"/>
      <protection/>
    </xf>
    <xf numFmtId="0" fontId="12" fillId="0" borderId="0" xfId="69" applyFont="1" applyFill="1" applyBorder="1" applyAlignment="1">
      <alignment vertical="top"/>
      <protection/>
    </xf>
    <xf numFmtId="0" fontId="12" fillId="0" borderId="0" xfId="70" applyFont="1" applyFill="1" applyBorder="1" applyAlignment="1">
      <alignment vertical="top"/>
      <protection/>
    </xf>
    <xf numFmtId="0" fontId="15" fillId="0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0" fontId="3" fillId="0" borderId="0" xfId="70" applyFont="1" applyFill="1" applyBorder="1">
      <alignment vertical="center"/>
      <protection/>
    </xf>
    <xf numFmtId="0" fontId="3" fillId="0" borderId="0" xfId="70" applyFont="1" applyFill="1">
      <alignment vertical="center"/>
      <protection/>
    </xf>
    <xf numFmtId="0" fontId="2" fillId="0" borderId="0" xfId="70" applyFont="1" applyFill="1" applyBorder="1">
      <alignment vertical="center"/>
      <protection/>
    </xf>
    <xf numFmtId="0" fontId="2" fillId="0" borderId="0" xfId="70" applyFont="1" applyFill="1">
      <alignment vertical="center"/>
      <protection/>
    </xf>
    <xf numFmtId="0" fontId="81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49" fontId="83" fillId="0" borderId="15" xfId="0" applyNumberFormat="1" applyFont="1" applyFill="1" applyBorder="1" applyAlignment="1">
      <alignment horizontal="right"/>
    </xf>
    <xf numFmtId="0" fontId="83" fillId="0" borderId="15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4" fillId="0" borderId="13" xfId="0" applyFont="1" applyFill="1" applyBorder="1" applyAlignment="1">
      <alignment horizontal="distributed" vertical="center"/>
    </xf>
    <xf numFmtId="0" fontId="84" fillId="0" borderId="13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84" fillId="0" borderId="30" xfId="0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84" fillId="0" borderId="17" xfId="0" applyFont="1" applyFill="1" applyBorder="1" applyAlignment="1">
      <alignment horizontal="distributed" vertical="center"/>
    </xf>
    <xf numFmtId="0" fontId="84" fillId="0" borderId="17" xfId="0" applyFont="1" applyFill="1" applyBorder="1" applyAlignment="1">
      <alignment horizontal="center" vertical="center"/>
    </xf>
    <xf numFmtId="0" fontId="84" fillId="0" borderId="26" xfId="0" applyFont="1" applyFill="1" applyBorder="1" applyAlignment="1">
      <alignment horizontal="center" vertical="center"/>
    </xf>
    <xf numFmtId="0" fontId="85" fillId="0" borderId="0" xfId="0" applyFont="1" applyFill="1" applyAlignment="1">
      <alignment/>
    </xf>
    <xf numFmtId="0" fontId="84" fillId="0" borderId="21" xfId="0" applyFont="1" applyFill="1" applyBorder="1" applyAlignment="1">
      <alignment horizontal="distributed" vertical="center"/>
    </xf>
    <xf numFmtId="0" fontId="84" fillId="0" borderId="21" xfId="0" applyFont="1" applyFill="1" applyBorder="1" applyAlignment="1">
      <alignment/>
    </xf>
    <xf numFmtId="0" fontId="84" fillId="0" borderId="14" xfId="0" applyFont="1" applyFill="1" applyBorder="1" applyAlignment="1">
      <alignment horizontal="distributed" vertical="center" wrapText="1"/>
    </xf>
    <xf numFmtId="0" fontId="84" fillId="0" borderId="0" xfId="0" applyFont="1" applyFill="1" applyBorder="1" applyAlignment="1">
      <alignment horizontal="center" vertical="center" wrapText="1"/>
    </xf>
    <xf numFmtId="49" fontId="84" fillId="0" borderId="28" xfId="0" applyNumberFormat="1" applyFont="1" applyFill="1" applyBorder="1" applyAlignment="1">
      <alignment horizontal="center" vertical="center" shrinkToFit="1"/>
    </xf>
    <xf numFmtId="182" fontId="86" fillId="0" borderId="11" xfId="0" applyNumberFormat="1" applyFont="1" applyFill="1" applyBorder="1" applyAlignment="1">
      <alignment vertical="center"/>
    </xf>
    <xf numFmtId="0" fontId="87" fillId="0" borderId="0" xfId="0" applyFont="1" applyFill="1" applyAlignment="1">
      <alignment vertical="center"/>
    </xf>
    <xf numFmtId="49" fontId="84" fillId="0" borderId="21" xfId="0" applyNumberFormat="1" applyFont="1" applyFill="1" applyBorder="1" applyAlignment="1">
      <alignment horizontal="right" vertical="center"/>
    </xf>
    <xf numFmtId="182" fontId="86" fillId="0" borderId="0" xfId="0" applyNumberFormat="1" applyFont="1" applyFill="1" applyBorder="1" applyAlignment="1">
      <alignment vertical="center"/>
    </xf>
    <xf numFmtId="182" fontId="86" fillId="0" borderId="21" xfId="0" applyNumberFormat="1" applyFont="1" applyFill="1" applyBorder="1" applyAlignment="1">
      <alignment vertical="center"/>
    </xf>
    <xf numFmtId="3" fontId="86" fillId="0" borderId="0" xfId="51" applyNumberFormat="1" applyFont="1" applyFill="1" applyBorder="1" applyAlignment="1">
      <alignment horizontal="right" vertical="center" wrapText="1"/>
    </xf>
    <xf numFmtId="0" fontId="86" fillId="0" borderId="0" xfId="0" applyFont="1" applyFill="1" applyAlignment="1">
      <alignment vertical="center"/>
    </xf>
    <xf numFmtId="49" fontId="88" fillId="0" borderId="21" xfId="0" applyNumberFormat="1" applyFont="1" applyFill="1" applyBorder="1" applyAlignment="1">
      <alignment horizontal="right" vertical="center"/>
    </xf>
    <xf numFmtId="0" fontId="89" fillId="0" borderId="0" xfId="0" applyFont="1" applyFill="1" applyAlignment="1">
      <alignment vertical="center"/>
    </xf>
    <xf numFmtId="49" fontId="84" fillId="0" borderId="21" xfId="0" applyNumberFormat="1" applyFont="1" applyFill="1" applyBorder="1" applyAlignment="1">
      <alignment horizontal="center" vertical="center"/>
    </xf>
    <xf numFmtId="49" fontId="84" fillId="0" borderId="21" xfId="0" applyNumberFormat="1" applyFont="1" applyFill="1" applyBorder="1" applyAlignment="1" quotePrefix="1">
      <alignment horizontal="center" vertical="center"/>
    </xf>
    <xf numFmtId="49" fontId="84" fillId="0" borderId="21" xfId="0" applyNumberFormat="1" applyFont="1" applyFill="1" applyBorder="1" applyAlignment="1">
      <alignment horizontal="center" vertical="distributed" textRotation="255"/>
    </xf>
    <xf numFmtId="0" fontId="87" fillId="0" borderId="0" xfId="0" applyFont="1" applyFill="1" applyBorder="1" applyAlignment="1">
      <alignment vertical="center"/>
    </xf>
    <xf numFmtId="49" fontId="84" fillId="0" borderId="24" xfId="0" applyNumberFormat="1" applyFont="1" applyFill="1" applyBorder="1" applyAlignment="1">
      <alignment horizontal="center" vertical="center"/>
    </xf>
    <xf numFmtId="49" fontId="86" fillId="0" borderId="0" xfId="0" applyNumberFormat="1" applyFont="1" applyFill="1" applyBorder="1" applyAlignment="1">
      <alignment horizontal="left"/>
    </xf>
    <xf numFmtId="0" fontId="90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181" fontId="90" fillId="0" borderId="0" xfId="0" applyNumberFormat="1" applyFont="1" applyFill="1" applyBorder="1" applyAlignment="1">
      <alignment vertical="center"/>
    </xf>
    <xf numFmtId="0" fontId="91" fillId="0" borderId="0" xfId="0" applyFont="1" applyFill="1" applyAlignment="1">
      <alignment/>
    </xf>
    <xf numFmtId="49" fontId="83" fillId="0" borderId="0" xfId="0" applyNumberFormat="1" applyFont="1" applyFill="1" applyAlignment="1">
      <alignment horizontal="right"/>
    </xf>
    <xf numFmtId="0" fontId="83" fillId="0" borderId="0" xfId="0" applyFont="1" applyFill="1" applyAlignment="1">
      <alignment/>
    </xf>
    <xf numFmtId="0" fontId="83" fillId="0" borderId="0" xfId="0" applyFont="1" applyFill="1" applyBorder="1" applyAlignment="1">
      <alignment/>
    </xf>
    <xf numFmtId="0" fontId="81" fillId="0" borderId="0" xfId="0" applyFont="1" applyFill="1" applyAlignment="1">
      <alignment/>
    </xf>
    <xf numFmtId="0" fontId="90" fillId="0" borderId="0" xfId="0" applyFont="1" applyFill="1" applyBorder="1" applyAlignment="1">
      <alignment/>
    </xf>
    <xf numFmtId="0" fontId="92" fillId="0" borderId="0" xfId="0" applyFont="1" applyFill="1" applyBorder="1" applyAlignment="1">
      <alignment horizontal="left"/>
    </xf>
    <xf numFmtId="0" fontId="93" fillId="0" borderId="0" xfId="0" applyFont="1" applyFill="1" applyAlignment="1">
      <alignment/>
    </xf>
    <xf numFmtId="0" fontId="92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2" fillId="0" borderId="0" xfId="0" applyFont="1" applyFill="1" applyAlignment="1">
      <alignment/>
    </xf>
    <xf numFmtId="0" fontId="83" fillId="0" borderId="0" xfId="0" applyFont="1" applyFill="1" applyBorder="1" applyAlignment="1">
      <alignment vertical="top"/>
    </xf>
    <xf numFmtId="0" fontId="83" fillId="0" borderId="21" xfId="0" applyFont="1" applyFill="1" applyBorder="1" applyAlignment="1">
      <alignment horizontal="right" vertical="top"/>
    </xf>
    <xf numFmtId="49" fontId="83" fillId="0" borderId="23" xfId="0" applyNumberFormat="1" applyFont="1" applyFill="1" applyBorder="1" applyAlignment="1">
      <alignment horizontal="right" vertical="top"/>
    </xf>
    <xf numFmtId="49" fontId="83" fillId="0" borderId="20" xfId="0" applyNumberFormat="1" applyFont="1" applyFill="1" applyBorder="1" applyAlignment="1">
      <alignment horizontal="right" vertical="top"/>
    </xf>
    <xf numFmtId="0" fontId="81" fillId="0" borderId="0" xfId="0" applyFont="1" applyFill="1" applyBorder="1" applyAlignment="1">
      <alignment vertical="top"/>
    </xf>
    <xf numFmtId="0" fontId="81" fillId="0" borderId="0" xfId="0" applyFont="1" applyFill="1" applyAlignment="1">
      <alignment vertical="top"/>
    </xf>
    <xf numFmtId="187" fontId="94" fillId="0" borderId="11" xfId="0" applyNumberFormat="1" applyFont="1" applyFill="1" applyBorder="1" applyAlignment="1">
      <alignment vertical="center"/>
    </xf>
    <xf numFmtId="187" fontId="94" fillId="0" borderId="0" xfId="0" applyNumberFormat="1" applyFont="1" applyFill="1" applyBorder="1" applyAlignment="1">
      <alignment vertical="center"/>
    </xf>
    <xf numFmtId="38" fontId="94" fillId="0" borderId="0" xfId="51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94" fillId="0" borderId="0" xfId="0" applyFont="1" applyFill="1" applyAlignment="1">
      <alignment vertical="center"/>
    </xf>
    <xf numFmtId="38" fontId="92" fillId="0" borderId="0" xfId="51" applyFont="1" applyFill="1" applyBorder="1" applyAlignment="1">
      <alignment vertical="center"/>
    </xf>
    <xf numFmtId="49" fontId="92" fillId="0" borderId="0" xfId="0" applyNumberFormat="1" applyFont="1" applyFill="1" applyBorder="1" applyAlignment="1">
      <alignment horizontal="center" vertical="center"/>
    </xf>
    <xf numFmtId="0" fontId="92" fillId="0" borderId="21" xfId="0" applyFont="1" applyFill="1" applyBorder="1" applyAlignment="1">
      <alignment horizontal="distributed" vertical="center"/>
    </xf>
    <xf numFmtId="38" fontId="92" fillId="0" borderId="0" xfId="51" applyFont="1" applyFill="1" applyBorder="1" applyAlignment="1">
      <alignment horizontal="right" vertical="center" wrapText="1"/>
    </xf>
    <xf numFmtId="49" fontId="92" fillId="0" borderId="21" xfId="0" applyNumberFormat="1" applyFont="1" applyFill="1" applyBorder="1" applyAlignment="1">
      <alignment horizontal="distributed" vertical="center"/>
    </xf>
    <xf numFmtId="0" fontId="93" fillId="0" borderId="0" xfId="0" applyFont="1" applyFill="1" applyBorder="1" applyAlignment="1">
      <alignment vertical="center"/>
    </xf>
    <xf numFmtId="0" fontId="93" fillId="0" borderId="0" xfId="0" applyFont="1" applyFill="1" applyAlignment="1">
      <alignment vertical="center"/>
    </xf>
    <xf numFmtId="0" fontId="92" fillId="0" borderId="0" xfId="0" applyFont="1" applyFill="1" applyBorder="1" applyAlignment="1">
      <alignment vertical="center"/>
    </xf>
    <xf numFmtId="0" fontId="92" fillId="0" borderId="0" xfId="0" applyFont="1" applyFill="1" applyAlignment="1">
      <alignment vertical="center"/>
    </xf>
    <xf numFmtId="49" fontId="92" fillId="0" borderId="18" xfId="0" applyNumberFormat="1" applyFont="1" applyFill="1" applyBorder="1" applyAlignment="1">
      <alignment horizontal="center" vertical="center"/>
    </xf>
    <xf numFmtId="49" fontId="92" fillId="0" borderId="24" xfId="0" applyNumberFormat="1" applyFont="1" applyFill="1" applyBorder="1" applyAlignment="1">
      <alignment horizontal="distributed" vertical="center"/>
    </xf>
    <xf numFmtId="38" fontId="92" fillId="0" borderId="18" xfId="51" applyFont="1" applyFill="1" applyBorder="1" applyAlignment="1">
      <alignment horizontal="right" vertical="center" wrapText="1"/>
    </xf>
    <xf numFmtId="0" fontId="83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49" fontId="83" fillId="0" borderId="0" xfId="0" applyNumberFormat="1" applyFont="1" applyFill="1" applyBorder="1" applyAlignment="1">
      <alignment horizontal="right"/>
    </xf>
    <xf numFmtId="187" fontId="83" fillId="0" borderId="0" xfId="0" applyNumberFormat="1" applyFont="1" applyFill="1" applyBorder="1" applyAlignment="1">
      <alignment/>
    </xf>
    <xf numFmtId="187" fontId="83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182" fontId="86" fillId="0" borderId="23" xfId="0" applyNumberFormat="1" applyFont="1" applyFill="1" applyBorder="1" applyAlignment="1">
      <alignment vertical="center"/>
    </xf>
    <xf numFmtId="182" fontId="86" fillId="0" borderId="20" xfId="0" applyNumberFormat="1" applyFont="1" applyFill="1" applyBorder="1" applyAlignment="1">
      <alignment vertical="center"/>
    </xf>
    <xf numFmtId="182" fontId="86" fillId="0" borderId="28" xfId="0" applyNumberFormat="1" applyFont="1" applyFill="1" applyBorder="1" applyAlignment="1">
      <alignment vertical="center"/>
    </xf>
    <xf numFmtId="182" fontId="86" fillId="0" borderId="10" xfId="0" applyNumberFormat="1" applyFont="1" applyFill="1" applyBorder="1" applyAlignment="1">
      <alignment vertical="center"/>
    </xf>
    <xf numFmtId="182" fontId="86" fillId="0" borderId="18" xfId="0" applyNumberFormat="1" applyFont="1" applyFill="1" applyBorder="1" applyAlignment="1">
      <alignment vertical="center"/>
    </xf>
    <xf numFmtId="3" fontId="86" fillId="0" borderId="18" xfId="51" applyNumberFormat="1" applyFont="1" applyFill="1" applyBorder="1" applyAlignment="1">
      <alignment horizontal="right" vertical="center" wrapText="1"/>
    </xf>
    <xf numFmtId="3" fontId="86" fillId="0" borderId="24" xfId="51" applyNumberFormat="1" applyFont="1" applyFill="1" applyBorder="1" applyAlignment="1">
      <alignment horizontal="right" vertical="center" wrapText="1"/>
    </xf>
    <xf numFmtId="38" fontId="17" fillId="0" borderId="0" xfId="49" applyFont="1" applyFill="1" applyBorder="1" applyAlignment="1">
      <alignment horizontal="right" vertical="center"/>
    </xf>
    <xf numFmtId="38" fontId="15" fillId="0" borderId="18" xfId="49" applyFont="1" applyFill="1" applyBorder="1" applyAlignment="1">
      <alignment horizontal="right" vertical="center"/>
    </xf>
    <xf numFmtId="38" fontId="17" fillId="0" borderId="11" xfId="49" applyFont="1" applyFill="1" applyBorder="1" applyAlignment="1">
      <alignment horizontal="right" vertical="center"/>
    </xf>
    <xf numFmtId="38" fontId="15" fillId="0" borderId="10" xfId="49" applyFont="1" applyFill="1" applyBorder="1" applyAlignment="1">
      <alignment horizontal="right" vertical="center"/>
    </xf>
    <xf numFmtId="188" fontId="17" fillId="0" borderId="0" xfId="0" applyNumberFormat="1" applyFont="1" applyFill="1" applyBorder="1" applyAlignment="1">
      <alignment horizontal="right" vertical="center"/>
    </xf>
    <xf numFmtId="188" fontId="15" fillId="0" borderId="18" xfId="0" applyNumberFormat="1" applyFont="1" applyFill="1" applyBorder="1" applyAlignment="1">
      <alignment horizontal="right" vertical="center"/>
    </xf>
    <xf numFmtId="38" fontId="19" fillId="0" borderId="10" xfId="49" applyFont="1" applyFill="1" applyBorder="1" applyAlignment="1">
      <alignment horizontal="right" vertical="center"/>
    </xf>
    <xf numFmtId="38" fontId="19" fillId="0" borderId="18" xfId="49" applyFont="1" applyFill="1" applyBorder="1" applyAlignment="1">
      <alignment horizontal="right" vertical="center"/>
    </xf>
    <xf numFmtId="38" fontId="19" fillId="0" borderId="18" xfId="49" applyFont="1" applyFill="1" applyBorder="1" applyAlignment="1" applyProtection="1">
      <alignment horizontal="right" vertical="center"/>
      <protection/>
    </xf>
    <xf numFmtId="38" fontId="19" fillId="0" borderId="11" xfId="49" applyFont="1" applyFill="1" applyBorder="1" applyAlignment="1">
      <alignment horizontal="right" vertical="center"/>
    </xf>
    <xf numFmtId="38" fontId="19" fillId="0" borderId="0" xfId="49" applyFont="1" applyFill="1" applyBorder="1" applyAlignment="1">
      <alignment horizontal="right" vertical="center"/>
    </xf>
    <xf numFmtId="182" fontId="89" fillId="0" borderId="26" xfId="0" applyNumberFormat="1" applyFont="1" applyFill="1" applyBorder="1" applyAlignment="1">
      <alignment vertical="center"/>
    </xf>
    <xf numFmtId="182" fontId="86" fillId="0" borderId="26" xfId="0" applyNumberFormat="1" applyFont="1" applyFill="1" applyBorder="1" applyAlignment="1">
      <alignment vertical="center"/>
    </xf>
    <xf numFmtId="182" fontId="84" fillId="0" borderId="11" xfId="0" applyNumberFormat="1" applyFont="1" applyFill="1" applyBorder="1" applyAlignment="1">
      <alignment vertical="center"/>
    </xf>
    <xf numFmtId="182" fontId="84" fillId="0" borderId="0" xfId="0" applyNumberFormat="1" applyFont="1" applyFill="1" applyBorder="1" applyAlignment="1">
      <alignment vertical="center"/>
    </xf>
    <xf numFmtId="182" fontId="84" fillId="0" borderId="21" xfId="0" applyNumberFormat="1" applyFont="1" applyFill="1" applyBorder="1" applyAlignment="1">
      <alignment horizontal="right" vertical="center"/>
    </xf>
    <xf numFmtId="182" fontId="89" fillId="0" borderId="0" xfId="0" applyNumberFormat="1" applyFont="1" applyFill="1" applyBorder="1" applyAlignment="1">
      <alignment horizontal="centerContinuous" vertical="center"/>
    </xf>
    <xf numFmtId="182" fontId="86" fillId="0" borderId="0" xfId="0" applyNumberFormat="1" applyFont="1" applyFill="1" applyBorder="1" applyAlignment="1">
      <alignment horizontal="centerContinuous" vertical="center"/>
    </xf>
    <xf numFmtId="0" fontId="87" fillId="0" borderId="0" xfId="0" applyFont="1" applyFill="1" applyBorder="1" applyAlignment="1">
      <alignment horizontal="centerContinuous" vertical="center"/>
    </xf>
    <xf numFmtId="182" fontId="86" fillId="0" borderId="21" xfId="0" applyNumberFormat="1" applyFont="1" applyFill="1" applyBorder="1" applyAlignment="1">
      <alignment horizontal="right" vertical="center"/>
    </xf>
    <xf numFmtId="182" fontId="89" fillId="0" borderId="11" xfId="0" applyNumberFormat="1" applyFont="1" applyFill="1" applyBorder="1" applyAlignment="1">
      <alignment vertical="center"/>
    </xf>
    <xf numFmtId="182" fontId="89" fillId="0" borderId="0" xfId="0" applyNumberFormat="1" applyFont="1" applyFill="1" applyBorder="1" applyAlignment="1">
      <alignment vertical="center"/>
    </xf>
    <xf numFmtId="182" fontId="89" fillId="0" borderId="21" xfId="0" applyNumberFormat="1" applyFont="1" applyFill="1" applyBorder="1" applyAlignment="1">
      <alignment horizontal="right" vertical="center"/>
    </xf>
    <xf numFmtId="0" fontId="89" fillId="0" borderId="0" xfId="0" applyFont="1" applyFill="1" applyBorder="1" applyAlignment="1">
      <alignment horizontal="centerContinuous" vertical="center"/>
    </xf>
    <xf numFmtId="0" fontId="89" fillId="0" borderId="0" xfId="0" applyFont="1" applyFill="1" applyAlignment="1">
      <alignment horizontal="centerContinuous" vertical="center"/>
    </xf>
    <xf numFmtId="187" fontId="14" fillId="0" borderId="0" xfId="0" applyNumberFormat="1" applyFont="1" applyFill="1" applyBorder="1" applyAlignment="1" applyProtection="1">
      <alignment horizontal="right" vertical="center"/>
      <protection/>
    </xf>
    <xf numFmtId="189" fontId="94" fillId="0" borderId="0" xfId="0" applyNumberFormat="1" applyFont="1" applyFill="1" applyBorder="1" applyAlignment="1">
      <alignment vertical="center"/>
    </xf>
    <xf numFmtId="186" fontId="94" fillId="0" borderId="0" xfId="0" applyNumberFormat="1" applyFont="1" applyFill="1" applyBorder="1" applyAlignment="1">
      <alignment vertical="center"/>
    </xf>
    <xf numFmtId="189" fontId="92" fillId="0" borderId="0" xfId="0" applyNumberFormat="1" applyFont="1" applyFill="1" applyBorder="1" applyAlignment="1">
      <alignment vertical="center"/>
    </xf>
    <xf numFmtId="186" fontId="92" fillId="0" borderId="0" xfId="0" applyNumberFormat="1" applyFont="1" applyFill="1" applyBorder="1" applyAlignment="1">
      <alignment vertical="center"/>
    </xf>
    <xf numFmtId="189" fontId="92" fillId="0" borderId="18" xfId="0" applyNumberFormat="1" applyFont="1" applyFill="1" applyBorder="1" applyAlignment="1">
      <alignment vertical="center"/>
    </xf>
    <xf numFmtId="186" fontId="92" fillId="0" borderId="18" xfId="0" applyNumberFormat="1" applyFont="1" applyFill="1" applyBorder="1" applyAlignment="1">
      <alignment vertical="center"/>
    </xf>
    <xf numFmtId="187" fontId="3" fillId="0" borderId="11" xfId="68" applyNumberFormat="1" applyFont="1" applyFill="1" applyBorder="1" applyAlignment="1">
      <alignment horizontal="right" vertical="center"/>
      <protection/>
    </xf>
    <xf numFmtId="187" fontId="3" fillId="0" borderId="0" xfId="68" applyNumberFormat="1" applyFont="1" applyFill="1" applyBorder="1" applyAlignment="1">
      <alignment horizontal="right" vertical="center"/>
      <protection/>
    </xf>
    <xf numFmtId="194" fontId="3" fillId="0" borderId="11" xfId="69" applyNumberFormat="1" applyFont="1" applyFill="1" applyBorder="1" applyAlignment="1">
      <alignment horizontal="right" vertical="center"/>
      <protection/>
    </xf>
    <xf numFmtId="194" fontId="3" fillId="0" borderId="0" xfId="69" applyNumberFormat="1" applyFont="1" applyFill="1" applyBorder="1" applyAlignment="1">
      <alignment horizontal="right" vertical="center"/>
      <protection/>
    </xf>
    <xf numFmtId="184" fontId="3" fillId="0" borderId="11" xfId="70" applyNumberFormat="1" applyFont="1" applyFill="1" applyBorder="1" applyAlignment="1">
      <alignment horizontal="right" vertical="center" wrapText="1"/>
      <protection/>
    </xf>
    <xf numFmtId="184" fontId="3" fillId="0" borderId="0" xfId="70" applyNumberFormat="1" applyFont="1" applyFill="1" applyBorder="1" applyAlignment="1" applyProtection="1">
      <alignment horizontal="right" vertical="center" wrapText="1"/>
      <protection/>
    </xf>
    <xf numFmtId="187" fontId="3" fillId="0" borderId="11" xfId="70" applyNumberFormat="1" applyFont="1" applyFill="1" applyBorder="1" applyAlignment="1" applyProtection="1">
      <alignment horizontal="right" vertical="center"/>
      <protection/>
    </xf>
    <xf numFmtId="187" fontId="3" fillId="0" borderId="0" xfId="70" applyNumberFormat="1" applyFont="1" applyFill="1" applyBorder="1" applyAlignment="1" applyProtection="1">
      <alignment horizontal="right" vertical="center"/>
      <protection/>
    </xf>
    <xf numFmtId="0" fontId="3" fillId="0" borderId="21" xfId="70" applyFont="1" applyFill="1" applyBorder="1" applyAlignment="1">
      <alignment horizontal="center" vertical="center"/>
      <protection/>
    </xf>
    <xf numFmtId="0" fontId="2" fillId="0" borderId="21" xfId="70" applyFont="1" applyFill="1" applyBorder="1" applyAlignment="1">
      <alignment horizontal="distributed" vertical="center"/>
      <protection/>
    </xf>
    <xf numFmtId="38" fontId="2" fillId="0" borderId="0" xfId="51" applyFont="1" applyFill="1" applyBorder="1" applyAlignment="1">
      <alignment horizontal="right" wrapText="1"/>
    </xf>
    <xf numFmtId="187" fontId="2" fillId="0" borderId="0" xfId="51" applyNumberFormat="1" applyFont="1" applyFill="1" applyBorder="1" applyAlignment="1">
      <alignment horizontal="right" wrapText="1"/>
    </xf>
    <xf numFmtId="49" fontId="2" fillId="0" borderId="21" xfId="70" applyNumberFormat="1" applyFont="1" applyFill="1" applyBorder="1" applyAlignment="1">
      <alignment horizontal="distributed" vertical="center"/>
      <protection/>
    </xf>
    <xf numFmtId="0" fontId="2" fillId="0" borderId="21" xfId="70" applyFont="1" applyFill="1" applyBorder="1" applyAlignment="1">
      <alignment horizontal="distributed" vertical="center" shrinkToFit="1"/>
      <protection/>
    </xf>
    <xf numFmtId="49" fontId="2" fillId="0" borderId="21" xfId="70" applyNumberFormat="1" applyFont="1" applyFill="1" applyBorder="1" applyAlignment="1">
      <alignment horizontal="distributed" vertical="center" shrinkToFit="1"/>
      <protection/>
    </xf>
    <xf numFmtId="49" fontId="2" fillId="0" borderId="18" xfId="70" applyNumberFormat="1" applyFont="1" applyFill="1" applyBorder="1" applyAlignment="1">
      <alignment horizontal="center" vertical="center"/>
      <protection/>
    </xf>
    <xf numFmtId="49" fontId="2" fillId="0" borderId="24" xfId="70" applyNumberFormat="1" applyFont="1" applyFill="1" applyBorder="1" applyAlignment="1">
      <alignment horizontal="distributed" vertical="center"/>
      <protection/>
    </xf>
    <xf numFmtId="187" fontId="2" fillId="0" borderId="18" xfId="51" applyNumberFormat="1" applyFont="1" applyFill="1" applyBorder="1" applyAlignment="1">
      <alignment horizontal="right" wrapText="1"/>
    </xf>
    <xf numFmtId="38" fontId="19" fillId="0" borderId="23" xfId="49" applyFont="1" applyFill="1" applyBorder="1" applyAlignment="1">
      <alignment horizontal="right" vertical="center"/>
    </xf>
    <xf numFmtId="38" fontId="19" fillId="0" borderId="20" xfId="49" applyFont="1" applyFill="1" applyBorder="1" applyAlignment="1" applyProtection="1">
      <alignment horizontal="right" vertical="center"/>
      <protection/>
    </xf>
    <xf numFmtId="38" fontId="19" fillId="0" borderId="20" xfId="49" applyFont="1" applyFill="1" applyBorder="1" applyAlignment="1">
      <alignment horizontal="right" vertical="center"/>
    </xf>
    <xf numFmtId="38" fontId="19" fillId="0" borderId="0" xfId="49" applyFont="1" applyFill="1" applyBorder="1" applyAlignment="1" applyProtection="1">
      <alignment horizontal="right" vertical="center"/>
      <protection/>
    </xf>
    <xf numFmtId="38" fontId="6" fillId="0" borderId="11" xfId="49" applyFont="1" applyFill="1" applyBorder="1" applyAlignment="1">
      <alignment horizontal="right" wrapText="1"/>
    </xf>
    <xf numFmtId="38" fontId="6" fillId="0" borderId="0" xfId="49" applyFont="1" applyFill="1" applyBorder="1" applyAlignment="1">
      <alignment horizontal="right" wrapText="1"/>
    </xf>
    <xf numFmtId="38" fontId="6" fillId="0" borderId="10" xfId="49" applyFont="1" applyFill="1" applyBorder="1" applyAlignment="1">
      <alignment horizontal="right" wrapText="1"/>
    </xf>
    <xf numFmtId="38" fontId="6" fillId="0" borderId="18" xfId="49" applyFont="1" applyFill="1" applyBorder="1" applyAlignment="1">
      <alignment horizontal="right" wrapText="1"/>
    </xf>
    <xf numFmtId="187" fontId="14" fillId="0" borderId="18" xfId="0" applyNumberFormat="1" applyFont="1" applyFill="1" applyBorder="1" applyAlignment="1">
      <alignment horizontal="right"/>
    </xf>
    <xf numFmtId="49" fontId="18" fillId="0" borderId="21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Alignment="1">
      <alignment/>
    </xf>
    <xf numFmtId="0" fontId="12" fillId="0" borderId="21" xfId="0" applyFont="1" applyFill="1" applyBorder="1" applyAlignment="1">
      <alignment horizontal="distributed" vertical="center"/>
    </xf>
    <xf numFmtId="0" fontId="23" fillId="0" borderId="19" xfId="0" applyFont="1" applyFill="1" applyBorder="1" applyAlignment="1">
      <alignment horizontal="center" vertical="center" wrapText="1" shrinkToFit="1"/>
    </xf>
    <xf numFmtId="0" fontId="2" fillId="0" borderId="22" xfId="70" applyFont="1" applyFill="1" applyBorder="1" applyAlignment="1">
      <alignment horizontal="distributed" vertical="center"/>
      <protection/>
    </xf>
    <xf numFmtId="0" fontId="6" fillId="0" borderId="0" xfId="68" applyFont="1" applyFill="1" applyBorder="1" applyAlignment="1">
      <alignment/>
      <protection/>
    </xf>
    <xf numFmtId="0" fontId="2" fillId="0" borderId="19" xfId="70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 shrinkToFit="1"/>
    </xf>
    <xf numFmtId="0" fontId="2" fillId="0" borderId="18" xfId="68" applyFont="1" applyFill="1" applyBorder="1" applyAlignment="1">
      <alignment horizontal="center" vertical="center"/>
      <protection/>
    </xf>
    <xf numFmtId="0" fontId="2" fillId="0" borderId="16" xfId="68" applyFont="1" applyFill="1" applyBorder="1" applyAlignment="1">
      <alignment horizontal="center" vertical="center"/>
      <protection/>
    </xf>
    <xf numFmtId="0" fontId="15" fillId="0" borderId="29" xfId="0" applyFont="1" applyFill="1" applyBorder="1" applyAlignment="1">
      <alignment horizontal="distributed" vertical="center" shrinkToFit="1"/>
    </xf>
    <xf numFmtId="0" fontId="15" fillId="0" borderId="0" xfId="0" applyFont="1" applyBorder="1" applyAlignment="1">
      <alignment horizontal="right" vertical="center"/>
    </xf>
    <xf numFmtId="49" fontId="14" fillId="0" borderId="24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/>
    </xf>
    <xf numFmtId="194" fontId="96" fillId="0" borderId="11" xfId="69" applyNumberFormat="1" applyFont="1" applyFill="1" applyBorder="1" applyAlignment="1">
      <alignment horizontal="right" vertical="center"/>
      <protection/>
    </xf>
    <xf numFmtId="194" fontId="96" fillId="0" borderId="0" xfId="69" applyNumberFormat="1" applyFont="1" applyFill="1" applyBorder="1" applyAlignment="1">
      <alignment horizontal="right" vertical="center"/>
      <protection/>
    </xf>
    <xf numFmtId="0" fontId="86" fillId="0" borderId="0" xfId="0" applyFont="1" applyFill="1" applyBorder="1" applyAlignment="1">
      <alignment vertical="center"/>
    </xf>
    <xf numFmtId="49" fontId="90" fillId="0" borderId="0" xfId="0" applyNumberFormat="1" applyFont="1" applyFill="1" applyBorder="1" applyAlignment="1">
      <alignment horizontal="distributed" vertical="center"/>
    </xf>
    <xf numFmtId="38" fontId="90" fillId="0" borderId="0" xfId="49" applyFont="1" applyFill="1" applyBorder="1" applyAlignment="1">
      <alignment horizontal="right" wrapText="1"/>
    </xf>
    <xf numFmtId="49" fontId="89" fillId="0" borderId="0" xfId="0" applyNumberFormat="1" applyFont="1" applyFill="1" applyBorder="1" applyAlignment="1">
      <alignment horizontal="center" vertical="center" shrinkToFit="1"/>
    </xf>
    <xf numFmtId="0" fontId="86" fillId="0" borderId="0" xfId="0" applyFont="1" applyFill="1" applyBorder="1" applyAlignment="1">
      <alignment/>
    </xf>
    <xf numFmtId="0" fontId="86" fillId="0" borderId="0" xfId="0" applyFont="1" applyFill="1" applyAlignment="1">
      <alignment/>
    </xf>
    <xf numFmtId="49" fontId="86" fillId="0" borderId="0" xfId="0" applyNumberFormat="1" applyFont="1" applyFill="1" applyBorder="1" applyAlignment="1">
      <alignment horizontal="left"/>
    </xf>
    <xf numFmtId="184" fontId="86" fillId="0" borderId="0" xfId="0" applyNumberFormat="1" applyFont="1" applyFill="1" applyBorder="1" applyAlignment="1">
      <alignment/>
    </xf>
    <xf numFmtId="184" fontId="86" fillId="0" borderId="0" xfId="0" applyNumberFormat="1" applyFont="1" applyFill="1" applyBorder="1" applyAlignment="1">
      <alignment/>
    </xf>
    <xf numFmtId="49" fontId="86" fillId="0" borderId="0" xfId="0" applyNumberFormat="1" applyFont="1" applyFill="1" applyAlignment="1">
      <alignment horizontal="left"/>
    </xf>
    <xf numFmtId="0" fontId="6" fillId="0" borderId="29" xfId="0" applyFont="1" applyFill="1" applyBorder="1" applyAlignment="1">
      <alignment horizontal="distributed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2" fillId="0" borderId="26" xfId="70" applyFont="1" applyFill="1" applyBorder="1" applyAlignment="1">
      <alignment horizontal="distributed" vertical="center"/>
      <protection/>
    </xf>
    <xf numFmtId="0" fontId="2" fillId="0" borderId="23" xfId="70" applyFont="1" applyFill="1" applyBorder="1" applyAlignment="1">
      <alignment horizontal="center" vertical="center"/>
      <protection/>
    </xf>
    <xf numFmtId="0" fontId="2" fillId="0" borderId="16" xfId="70" applyFont="1" applyFill="1" applyBorder="1" applyAlignment="1">
      <alignment horizontal="distributed" vertical="center"/>
      <protection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7" fontId="92" fillId="0" borderId="0" xfId="0" applyNumberFormat="1" applyFont="1" applyFill="1" applyBorder="1" applyAlignment="1">
      <alignment horizontal="right" vertical="center"/>
    </xf>
    <xf numFmtId="0" fontId="97" fillId="0" borderId="0" xfId="0" applyFont="1" applyFill="1" applyAlignment="1">
      <alignment horizontal="left"/>
    </xf>
    <xf numFmtId="0" fontId="98" fillId="0" borderId="0" xfId="0" applyFont="1" applyFill="1" applyAlignment="1">
      <alignment/>
    </xf>
    <xf numFmtId="0" fontId="83" fillId="0" borderId="21" xfId="0" applyFont="1" applyFill="1" applyBorder="1" applyAlignment="1">
      <alignment/>
    </xf>
    <xf numFmtId="0" fontId="86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right"/>
    </xf>
    <xf numFmtId="0" fontId="82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/>
    </xf>
    <xf numFmtId="187" fontId="12" fillId="0" borderId="0" xfId="51" applyNumberFormat="1" applyFont="1" applyFill="1" applyBorder="1" applyAlignment="1">
      <alignment horizontal="right" vertical="center" wrapText="1"/>
    </xf>
    <xf numFmtId="187" fontId="13" fillId="0" borderId="0" xfId="0" applyNumberFormat="1" applyFont="1" applyFill="1" applyAlignment="1">
      <alignment horizontal="right" vertical="center"/>
    </xf>
    <xf numFmtId="187" fontId="12" fillId="0" borderId="18" xfId="51" applyNumberFormat="1" applyFont="1" applyFill="1" applyBorder="1" applyAlignment="1">
      <alignment horizontal="right" vertical="center" wrapText="1"/>
    </xf>
    <xf numFmtId="187" fontId="12" fillId="0" borderId="0" xfId="0" applyNumberFormat="1" applyFont="1" applyFill="1" applyAlignment="1">
      <alignment horizontal="right" vertical="center"/>
    </xf>
    <xf numFmtId="187" fontId="12" fillId="0" borderId="0" xfId="51" applyNumberFormat="1" applyFont="1" applyFill="1" applyAlignment="1">
      <alignment horizontal="right" vertical="center"/>
    </xf>
    <xf numFmtId="187" fontId="12" fillId="0" borderId="0" xfId="0" applyNumberFormat="1" applyFont="1" applyFill="1" applyAlignment="1">
      <alignment horizontal="right" vertical="center" wrapText="1"/>
    </xf>
    <xf numFmtId="38" fontId="92" fillId="0" borderId="0" xfId="51" applyFont="1" applyFill="1" applyBorder="1" applyAlignment="1">
      <alignment horizontal="right" vertical="center"/>
    </xf>
    <xf numFmtId="38" fontId="0" fillId="0" borderId="0" xfId="51" applyFont="1" applyFill="1" applyAlignment="1">
      <alignment vertical="center"/>
    </xf>
    <xf numFmtId="38" fontId="0" fillId="0" borderId="0" xfId="51" applyFont="1" applyFill="1" applyAlignment="1">
      <alignment/>
    </xf>
    <xf numFmtId="38" fontId="11" fillId="0" borderId="0" xfId="51" applyFont="1" applyFill="1" applyAlignment="1">
      <alignment vertical="center"/>
    </xf>
    <xf numFmtId="38" fontId="5" fillId="0" borderId="0" xfId="51" applyFont="1" applyFill="1" applyBorder="1" applyAlignment="1">
      <alignment horizontal="left"/>
    </xf>
    <xf numFmtId="38" fontId="2" fillId="0" borderId="14" xfId="51" applyFont="1" applyFill="1" applyBorder="1" applyAlignment="1">
      <alignment horizontal="distributed" vertical="center"/>
    </xf>
    <xf numFmtId="38" fontId="2" fillId="0" borderId="0" xfId="51" applyFont="1" applyFill="1" applyBorder="1" applyAlignment="1">
      <alignment horizontal="distributed" vertical="center"/>
    </xf>
    <xf numFmtId="38" fontId="2" fillId="0" borderId="23" xfId="51" applyFont="1" applyFill="1" applyBorder="1" applyAlignment="1">
      <alignment horizontal="distributed" vertical="center"/>
    </xf>
    <xf numFmtId="38" fontId="2" fillId="0" borderId="26" xfId="51" applyFont="1" applyFill="1" applyBorder="1" applyAlignment="1">
      <alignment horizontal="distributed" vertical="center"/>
    </xf>
    <xf numFmtId="38" fontId="2" fillId="0" borderId="11" xfId="51" applyFont="1" applyFill="1" applyBorder="1" applyAlignment="1">
      <alignment horizontal="distributed" vertical="center"/>
    </xf>
    <xf numFmtId="38" fontId="2" fillId="0" borderId="26" xfId="51" applyFont="1" applyFill="1" applyBorder="1" applyAlignment="1">
      <alignment horizontal="center" vertical="center"/>
    </xf>
    <xf numFmtId="38" fontId="2" fillId="0" borderId="16" xfId="51" applyFont="1" applyFill="1" applyBorder="1" applyAlignment="1">
      <alignment horizontal="center" vertical="center"/>
    </xf>
    <xf numFmtId="38" fontId="2" fillId="0" borderId="21" xfId="51" applyFont="1" applyFill="1" applyBorder="1" applyAlignment="1">
      <alignment horizontal="center" vertical="center"/>
    </xf>
    <xf numFmtId="38" fontId="2" fillId="0" borderId="10" xfId="51" applyFont="1" applyFill="1" applyBorder="1" applyAlignment="1">
      <alignment horizontal="center" vertical="center"/>
    </xf>
    <xf numFmtId="38" fontId="12" fillId="0" borderId="20" xfId="51" applyFont="1" applyFill="1" applyBorder="1" applyAlignment="1">
      <alignment horizontal="right" vertical="top"/>
    </xf>
    <xf numFmtId="38" fontId="3" fillId="0" borderId="0" xfId="51" applyFont="1" applyFill="1" applyBorder="1" applyAlignment="1">
      <alignment horizontal="right" vertical="center"/>
    </xf>
    <xf numFmtId="38" fontId="3" fillId="0" borderId="0" xfId="51" applyFont="1" applyFill="1" applyBorder="1" applyAlignment="1" applyProtection="1">
      <alignment horizontal="right" vertical="center"/>
      <protection/>
    </xf>
    <xf numFmtId="38" fontId="2" fillId="0" borderId="0" xfId="51" applyFont="1" applyFill="1" applyBorder="1" applyAlignment="1">
      <alignment horizontal="left"/>
    </xf>
    <xf numFmtId="38" fontId="4" fillId="0" borderId="0" xfId="51" applyFont="1" applyFill="1" applyAlignment="1">
      <alignment vertical="center"/>
    </xf>
    <xf numFmtId="38" fontId="6" fillId="0" borderId="0" xfId="51" applyFont="1" applyFill="1" applyAlignment="1">
      <alignment vertical="center"/>
    </xf>
    <xf numFmtId="38" fontId="5" fillId="0" borderId="0" xfId="51" applyFont="1" applyFill="1" applyBorder="1" applyAlignment="1">
      <alignment/>
    </xf>
    <xf numFmtId="38" fontId="2" fillId="0" borderId="0" xfId="51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/>
    </xf>
    <xf numFmtId="38" fontId="6" fillId="0" borderId="0" xfId="51" applyFont="1" applyFill="1" applyBorder="1" applyAlignment="1">
      <alignment vertical="center"/>
    </xf>
    <xf numFmtId="38" fontId="11" fillId="0" borderId="0" xfId="51" applyFont="1" applyFill="1" applyAlignment="1">
      <alignment/>
    </xf>
    <xf numFmtId="38" fontId="5" fillId="0" borderId="0" xfId="51" applyFont="1" applyFill="1" applyBorder="1" applyAlignment="1">
      <alignment horizontal="center"/>
    </xf>
    <xf numFmtId="38" fontId="6" fillId="0" borderId="15" xfId="51" applyFont="1" applyFill="1" applyBorder="1" applyAlignment="1">
      <alignment horizontal="center"/>
    </xf>
    <xf numFmtId="38" fontId="6" fillId="0" borderId="0" xfId="51" applyFont="1" applyFill="1" applyBorder="1" applyAlignment="1">
      <alignment horizontal="center"/>
    </xf>
    <xf numFmtId="38" fontId="12" fillId="0" borderId="19" xfId="51" applyFont="1" applyFill="1" applyBorder="1" applyAlignment="1">
      <alignment horizontal="distributed" vertical="center"/>
    </xf>
    <xf numFmtId="38" fontId="12" fillId="0" borderId="23" xfId="51" applyFont="1" applyFill="1" applyBorder="1" applyAlignment="1">
      <alignment horizontal="right"/>
    </xf>
    <xf numFmtId="38" fontId="12" fillId="0" borderId="20" xfId="51" applyFont="1" applyFill="1" applyBorder="1" applyAlignment="1">
      <alignment horizontal="right"/>
    </xf>
    <xf numFmtId="49" fontId="86" fillId="0" borderId="0" xfId="0" applyNumberFormat="1" applyFont="1" applyFill="1" applyBorder="1" applyAlignment="1">
      <alignment horizontal="center" vertical="center" shrinkToFit="1"/>
    </xf>
    <xf numFmtId="38" fontId="86" fillId="0" borderId="0" xfId="51" applyFont="1" applyFill="1" applyAlignment="1">
      <alignment/>
    </xf>
    <xf numFmtId="187" fontId="14" fillId="0" borderId="18" xfId="0" applyNumberFormat="1" applyFont="1" applyFill="1" applyBorder="1" applyAlignment="1" applyProtection="1">
      <alignment horizontal="right" vertical="center"/>
      <protection/>
    </xf>
    <xf numFmtId="49" fontId="17" fillId="0" borderId="21" xfId="0" applyNumberFormat="1" applyFont="1" applyFill="1" applyBorder="1" applyAlignment="1" quotePrefix="1">
      <alignment horizontal="distributed" vertical="center"/>
    </xf>
    <xf numFmtId="49" fontId="15" fillId="0" borderId="21" xfId="0" applyNumberFormat="1" applyFont="1" applyFill="1" applyBorder="1" applyAlignment="1">
      <alignment horizontal="distributed" vertical="center"/>
    </xf>
    <xf numFmtId="198" fontId="0" fillId="0" borderId="0" xfId="0" applyNumberFormat="1" applyFont="1" applyFill="1" applyAlignment="1">
      <alignment/>
    </xf>
    <xf numFmtId="198" fontId="11" fillId="0" borderId="0" xfId="0" applyNumberFormat="1" applyFont="1" applyFill="1" applyAlignment="1">
      <alignment/>
    </xf>
    <xf numFmtId="0" fontId="0" fillId="0" borderId="2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2" fillId="0" borderId="20" xfId="0" applyFont="1" applyBorder="1" applyAlignment="1">
      <alignment horizontal="right" vertical="center"/>
    </xf>
    <xf numFmtId="0" fontId="12" fillId="0" borderId="20" xfId="0" applyNumberFormat="1" applyFont="1" applyBorder="1" applyAlignment="1">
      <alignment horizontal="right" vertical="center"/>
    </xf>
    <xf numFmtId="198" fontId="12" fillId="0" borderId="0" xfId="0" applyNumberFormat="1" applyFont="1" applyFill="1" applyAlignment="1">
      <alignment horizontal="right" vertical="center"/>
    </xf>
    <xf numFmtId="180" fontId="6" fillId="0" borderId="21" xfId="0" applyNumberFormat="1" applyFont="1" applyFill="1" applyBorder="1" applyAlignment="1">
      <alignment horizontal="center" vertical="center"/>
    </xf>
    <xf numFmtId="180" fontId="6" fillId="0" borderId="0" xfId="51" applyNumberFormat="1" applyFont="1" applyFill="1" applyBorder="1" applyAlignment="1" applyProtection="1">
      <alignment horizontal="right" vertical="center"/>
      <protection/>
    </xf>
    <xf numFmtId="0" fontId="6" fillId="0" borderId="0" xfId="51" applyNumberFormat="1" applyFont="1" applyFill="1" applyBorder="1" applyAlignment="1" applyProtection="1">
      <alignment horizontal="right" vertical="center"/>
      <protection/>
    </xf>
    <xf numFmtId="198" fontId="11" fillId="0" borderId="0" xfId="0" applyNumberFormat="1" applyFont="1" applyFill="1" applyAlignment="1">
      <alignment vertical="center"/>
    </xf>
    <xf numFmtId="180" fontId="11" fillId="0" borderId="0" xfId="0" applyNumberFormat="1" applyFont="1" applyFill="1" applyAlignment="1">
      <alignment vertical="center"/>
    </xf>
    <xf numFmtId="180" fontId="6" fillId="0" borderId="21" xfId="0" applyNumberFormat="1" applyFont="1" applyFill="1" applyBorder="1" applyAlignment="1" quotePrefix="1">
      <alignment horizontal="center" vertical="center"/>
    </xf>
    <xf numFmtId="180" fontId="19" fillId="0" borderId="10" xfId="51" applyNumberFormat="1" applyFont="1" applyFill="1" applyBorder="1" applyAlignment="1">
      <alignment horizontal="right" vertical="center"/>
    </xf>
    <xf numFmtId="180" fontId="19" fillId="0" borderId="18" xfId="51" applyNumberFormat="1" applyFont="1" applyFill="1" applyBorder="1" applyAlignment="1">
      <alignment horizontal="right" vertical="center"/>
    </xf>
    <xf numFmtId="180" fontId="19" fillId="0" borderId="18" xfId="51" applyNumberFormat="1" applyFont="1" applyFill="1" applyBorder="1" applyAlignment="1" applyProtection="1">
      <alignment horizontal="right" vertical="center"/>
      <protection/>
    </xf>
    <xf numFmtId="0" fontId="19" fillId="0" borderId="18" xfId="51" applyNumberFormat="1" applyFont="1" applyFill="1" applyBorder="1" applyAlignment="1" applyProtection="1">
      <alignment horizontal="right" vertical="center"/>
      <protection/>
    </xf>
    <xf numFmtId="180" fontId="19" fillId="0" borderId="0" xfId="0" applyNumberFormat="1" applyFont="1" applyFill="1" applyAlignment="1">
      <alignment vertical="center"/>
    </xf>
    <xf numFmtId="49" fontId="12" fillId="0" borderId="20" xfId="0" applyNumberFormat="1" applyFont="1" applyFill="1" applyBorder="1" applyAlignment="1">
      <alignment horizontal="left"/>
    </xf>
    <xf numFmtId="180" fontId="19" fillId="0" borderId="0" xfId="51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left"/>
    </xf>
    <xf numFmtId="180" fontId="19" fillId="0" borderId="24" xfId="0" applyNumberFormat="1" applyFont="1" applyFill="1" applyBorder="1" applyAlignment="1" quotePrefix="1">
      <alignment horizontal="distributed" vertical="center"/>
    </xf>
    <xf numFmtId="38" fontId="12" fillId="0" borderId="11" xfId="5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 horizontal="right" vertical="center"/>
    </xf>
    <xf numFmtId="188" fontId="12" fillId="0" borderId="0" xfId="0" applyNumberFormat="1" applyFont="1" applyFill="1" applyAlignment="1">
      <alignment horizontal="right" vertical="center"/>
    </xf>
    <xf numFmtId="38" fontId="12" fillId="0" borderId="0" xfId="51" applyFont="1" applyFill="1" applyAlignment="1">
      <alignment horizontal="right" vertical="center"/>
    </xf>
    <xf numFmtId="38" fontId="14" fillId="0" borderId="11" xfId="51" applyFont="1" applyFill="1" applyBorder="1" applyAlignment="1">
      <alignment horizontal="right" vertical="center"/>
    </xf>
    <xf numFmtId="41" fontId="14" fillId="0" borderId="0" xfId="0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horizontal="right" vertical="center"/>
    </xf>
    <xf numFmtId="38" fontId="14" fillId="0" borderId="0" xfId="51" applyFont="1" applyFill="1" applyAlignment="1">
      <alignment horizontal="right" vertical="center"/>
    </xf>
    <xf numFmtId="183" fontId="12" fillId="0" borderId="0" xfId="0" applyNumberFormat="1" applyFont="1" applyFill="1" applyAlignment="1">
      <alignment vertical="center" shrinkToFit="1"/>
    </xf>
    <xf numFmtId="188" fontId="12" fillId="0" borderId="0" xfId="0" applyNumberFormat="1" applyFont="1" applyFill="1" applyAlignment="1">
      <alignment vertical="center" shrinkToFit="1"/>
    </xf>
    <xf numFmtId="38" fontId="12" fillId="0" borderId="0" xfId="51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vertical="center" shrinkToFit="1"/>
    </xf>
    <xf numFmtId="188" fontId="12" fillId="0" borderId="0" xfId="0" applyNumberFormat="1" applyFont="1" applyFill="1" applyBorder="1" applyAlignment="1">
      <alignment vertical="center" shrinkToFit="1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 vertical="center" shrinkToFit="1"/>
    </xf>
    <xf numFmtId="38" fontId="12" fillId="0" borderId="0" xfId="51" applyFont="1" applyFill="1" applyBorder="1" applyAlignment="1">
      <alignment vertical="center" shrinkToFit="1"/>
    </xf>
    <xf numFmtId="38" fontId="12" fillId="0" borderId="0" xfId="51" applyFont="1" applyFill="1" applyAlignment="1">
      <alignment horizontal="right" vertical="center" shrinkToFit="1"/>
    </xf>
    <xf numFmtId="38" fontId="12" fillId="0" borderId="0" xfId="51" applyFont="1" applyFill="1" applyBorder="1" applyAlignment="1">
      <alignment horizontal="right" vertical="center" shrinkToFit="1"/>
    </xf>
    <xf numFmtId="41" fontId="12" fillId="0" borderId="0" xfId="0" applyNumberFormat="1" applyFont="1" applyFill="1" applyAlignment="1">
      <alignment horizontal="right" vertical="center" shrinkToFit="1"/>
    </xf>
    <xf numFmtId="3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38" fontId="3" fillId="0" borderId="0" xfId="51" applyFont="1" applyFill="1" applyBorder="1" applyAlignment="1">
      <alignment horizontal="right" vertical="center" wrapText="1"/>
    </xf>
    <xf numFmtId="187" fontId="0" fillId="0" borderId="0" xfId="68" applyNumberFormat="1" applyFont="1" applyFill="1">
      <alignment vertical="center"/>
      <protection/>
    </xf>
    <xf numFmtId="0" fontId="2" fillId="0" borderId="11" xfId="71" applyFont="1" applyFill="1" applyBorder="1" applyAlignment="1">
      <alignment horizontal="right" vertical="center" wrapText="1"/>
      <protection/>
    </xf>
    <xf numFmtId="187" fontId="2" fillId="0" borderId="0" xfId="68" applyNumberFormat="1" applyFont="1" applyFill="1" applyBorder="1" applyAlignment="1" applyProtection="1">
      <alignment horizontal="right" vertical="center"/>
      <protection/>
    </xf>
    <xf numFmtId="0" fontId="2" fillId="0" borderId="0" xfId="71" applyFont="1" applyFill="1" applyBorder="1" applyAlignment="1">
      <alignment horizontal="right" vertical="center" wrapText="1"/>
      <protection/>
    </xf>
    <xf numFmtId="38" fontId="2" fillId="0" borderId="0" xfId="51" applyFont="1" applyFill="1" applyBorder="1" applyAlignment="1">
      <alignment horizontal="right" vertical="center" wrapText="1"/>
    </xf>
    <xf numFmtId="38" fontId="2" fillId="0" borderId="0" xfId="51" applyFont="1" applyFill="1" applyBorder="1" applyAlignment="1" applyProtection="1">
      <alignment horizontal="right" vertical="center"/>
      <protection/>
    </xf>
    <xf numFmtId="49" fontId="2" fillId="0" borderId="0" xfId="68" applyNumberFormat="1" applyFont="1" applyFill="1" applyBorder="1" applyAlignment="1" applyProtection="1">
      <alignment horizontal="right" vertical="center"/>
      <protection/>
    </xf>
    <xf numFmtId="0" fontId="2" fillId="0" borderId="10" xfId="71" applyFont="1" applyFill="1" applyBorder="1" applyAlignment="1">
      <alignment horizontal="right" vertical="center" wrapText="1"/>
      <protection/>
    </xf>
    <xf numFmtId="187" fontId="2" fillId="0" borderId="18" xfId="68" applyNumberFormat="1" applyFont="1" applyFill="1" applyBorder="1" applyAlignment="1" applyProtection="1">
      <alignment horizontal="right" vertical="center"/>
      <protection/>
    </xf>
    <xf numFmtId="0" fontId="2" fillId="0" borderId="18" xfId="71" applyFont="1" applyFill="1" applyBorder="1" applyAlignment="1">
      <alignment horizontal="right" vertical="center" wrapText="1"/>
      <protection/>
    </xf>
    <xf numFmtId="49" fontId="2" fillId="0" borderId="18" xfId="68" applyNumberFormat="1" applyFont="1" applyFill="1" applyBorder="1" applyAlignment="1" applyProtection="1">
      <alignment horizontal="right" vertical="center"/>
      <protection/>
    </xf>
    <xf numFmtId="38" fontId="2" fillId="0" borderId="18" xfId="51" applyFont="1" applyFill="1" applyBorder="1" applyAlignment="1">
      <alignment horizontal="right" vertical="center" wrapText="1"/>
    </xf>
    <xf numFmtId="38" fontId="2" fillId="0" borderId="18" xfId="51" applyFont="1" applyFill="1" applyBorder="1" applyAlignment="1" applyProtection="1">
      <alignment horizontal="right" vertical="center"/>
      <protection/>
    </xf>
    <xf numFmtId="194" fontId="3" fillId="0" borderId="0" xfId="69" applyNumberFormat="1" applyFont="1" applyFill="1">
      <alignment vertical="center"/>
      <protection/>
    </xf>
    <xf numFmtId="194" fontId="2" fillId="0" borderId="11" xfId="51" applyNumberFormat="1" applyFont="1" applyFill="1" applyBorder="1" applyAlignment="1">
      <alignment horizontal="right" wrapText="1"/>
    </xf>
    <xf numFmtId="194" fontId="2" fillId="0" borderId="0" xfId="51" applyNumberFormat="1" applyFont="1" applyFill="1" applyBorder="1" applyAlignment="1">
      <alignment horizontal="right" wrapText="1"/>
    </xf>
    <xf numFmtId="194" fontId="2" fillId="0" borderId="10" xfId="51" applyNumberFormat="1" applyFont="1" applyFill="1" applyBorder="1" applyAlignment="1">
      <alignment horizontal="right" wrapText="1"/>
    </xf>
    <xf numFmtId="194" fontId="2" fillId="0" borderId="18" xfId="51" applyNumberFormat="1" applyFont="1" applyFill="1" applyBorder="1" applyAlignment="1">
      <alignment horizontal="right" wrapText="1"/>
    </xf>
    <xf numFmtId="38" fontId="2" fillId="0" borderId="18" xfId="51" applyFont="1" applyFill="1" applyBorder="1" applyAlignment="1">
      <alignment horizontal="right" wrapText="1"/>
    </xf>
    <xf numFmtId="38" fontId="3" fillId="0" borderId="0" xfId="51" applyFont="1" applyFill="1" applyBorder="1" applyAlignment="1">
      <alignment horizontal="right" wrapText="1"/>
    </xf>
    <xf numFmtId="187" fontId="3" fillId="0" borderId="0" xfId="51" applyNumberFormat="1" applyFont="1" applyFill="1" applyBorder="1" applyAlignment="1">
      <alignment horizontal="right"/>
    </xf>
    <xf numFmtId="184" fontId="3" fillId="0" borderId="0" xfId="70" applyNumberFormat="1" applyFont="1" applyFill="1">
      <alignment vertical="center"/>
      <protection/>
    </xf>
    <xf numFmtId="187" fontId="3" fillId="0" borderId="0" xfId="70" applyNumberFormat="1" applyFont="1" applyFill="1">
      <alignment vertical="center"/>
      <protection/>
    </xf>
    <xf numFmtId="184" fontId="2" fillId="0" borderId="11" xfId="51" applyNumberFormat="1" applyFont="1" applyFill="1" applyBorder="1" applyAlignment="1">
      <alignment horizontal="right" vertical="center" wrapText="1"/>
    </xf>
    <xf numFmtId="184" fontId="2" fillId="0" borderId="0" xfId="51" applyNumberFormat="1" applyFont="1" applyFill="1" applyBorder="1" applyAlignment="1">
      <alignment horizontal="right" vertical="center" wrapText="1"/>
    </xf>
    <xf numFmtId="184" fontId="2" fillId="0" borderId="0" xfId="51" applyNumberFormat="1" applyFont="1" applyFill="1" applyBorder="1" applyAlignment="1">
      <alignment horizontal="right" wrapText="1"/>
    </xf>
    <xf numFmtId="38" fontId="2" fillId="0" borderId="11" xfId="51" applyFont="1" applyFill="1" applyBorder="1" applyAlignment="1">
      <alignment horizontal="right" wrapText="1"/>
    </xf>
    <xf numFmtId="187" fontId="2" fillId="0" borderId="11" xfId="51" applyNumberFormat="1" applyFont="1" applyFill="1" applyBorder="1" applyAlignment="1">
      <alignment horizontal="right" wrapText="1"/>
    </xf>
    <xf numFmtId="184" fontId="2" fillId="0" borderId="0" xfId="70" applyNumberFormat="1" applyFont="1" applyFill="1">
      <alignment vertical="center"/>
      <protection/>
    </xf>
    <xf numFmtId="187" fontId="2" fillId="0" borderId="0" xfId="70" applyNumberFormat="1" applyFont="1" applyFill="1">
      <alignment vertical="center"/>
      <protection/>
    </xf>
    <xf numFmtId="184" fontId="2" fillId="0" borderId="0" xfId="70" applyNumberFormat="1" applyFont="1" applyFill="1" applyBorder="1" applyAlignment="1" applyProtection="1">
      <alignment horizontal="right" vertical="center" wrapText="1"/>
      <protection/>
    </xf>
    <xf numFmtId="187" fontId="2" fillId="0" borderId="0" xfId="70" applyNumberFormat="1" applyFont="1" applyFill="1" applyBorder="1" applyAlignment="1" applyProtection="1">
      <alignment horizontal="right" vertical="center"/>
      <protection/>
    </xf>
    <xf numFmtId="184" fontId="2" fillId="0" borderId="10" xfId="51" applyNumberFormat="1" applyFont="1" applyFill="1" applyBorder="1" applyAlignment="1">
      <alignment horizontal="right" vertical="center" wrapText="1"/>
    </xf>
    <xf numFmtId="184" fontId="2" fillId="0" borderId="18" xfId="51" applyNumberFormat="1" applyFont="1" applyFill="1" applyBorder="1" applyAlignment="1">
      <alignment horizontal="right" vertical="center" wrapText="1"/>
    </xf>
    <xf numFmtId="184" fontId="2" fillId="0" borderId="18" xfId="51" applyNumberFormat="1" applyFont="1" applyFill="1" applyBorder="1" applyAlignment="1">
      <alignment horizontal="right" wrapText="1"/>
    </xf>
    <xf numFmtId="184" fontId="2" fillId="0" borderId="18" xfId="70" applyNumberFormat="1" applyFont="1" applyFill="1" applyBorder="1" applyAlignment="1" applyProtection="1">
      <alignment horizontal="right" vertical="center" wrapText="1"/>
      <protection/>
    </xf>
    <xf numFmtId="38" fontId="2" fillId="0" borderId="10" xfId="51" applyFont="1" applyFill="1" applyBorder="1" applyAlignment="1">
      <alignment horizontal="right" wrapText="1"/>
    </xf>
    <xf numFmtId="187" fontId="2" fillId="0" borderId="10" xfId="51" applyNumberFormat="1" applyFont="1" applyFill="1" applyBorder="1" applyAlignment="1">
      <alignment horizontal="right" wrapText="1"/>
    </xf>
    <xf numFmtId="187" fontId="2" fillId="0" borderId="18" xfId="70" applyNumberFormat="1" applyFont="1" applyFill="1" applyBorder="1" applyAlignment="1" applyProtection="1">
      <alignment horizontal="right" vertical="center"/>
      <protection/>
    </xf>
    <xf numFmtId="3" fontId="89" fillId="0" borderId="0" xfId="5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24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38" fontId="6" fillId="0" borderId="0" xfId="52" applyFont="1" applyFill="1" applyBorder="1" applyAlignment="1" applyProtection="1">
      <alignment horizontal="right" vertical="center"/>
      <protection/>
    </xf>
    <xf numFmtId="0" fontId="24" fillId="0" borderId="21" xfId="0" applyFont="1" applyBorder="1" applyAlignment="1">
      <alignment horizontal="center" vertical="center"/>
    </xf>
    <xf numFmtId="38" fontId="24" fillId="0" borderId="0" xfId="52" applyFont="1" applyFill="1" applyBorder="1" applyAlignment="1" applyProtection="1">
      <alignment horizontal="right" vertical="center"/>
      <protection/>
    </xf>
    <xf numFmtId="0" fontId="19" fillId="0" borderId="21" xfId="0" applyFont="1" applyBorder="1" applyAlignment="1">
      <alignment horizontal="distributed" vertical="center"/>
    </xf>
    <xf numFmtId="38" fontId="19" fillId="0" borderId="0" xfId="52" applyFont="1" applyFill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/>
    </xf>
    <xf numFmtId="38" fontId="6" fillId="0" borderId="11" xfId="52" applyFont="1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vertical="center"/>
      <protection/>
    </xf>
    <xf numFmtId="0" fontId="6" fillId="0" borderId="24" xfId="0" applyFont="1" applyBorder="1" applyAlignment="1">
      <alignment horizontal="distributed" vertical="center"/>
    </xf>
    <xf numFmtId="38" fontId="6" fillId="0" borderId="10" xfId="52" applyFont="1" applyFill="1" applyBorder="1" applyAlignment="1" applyProtection="1">
      <alignment horizontal="right" vertical="center"/>
      <protection/>
    </xf>
    <xf numFmtId="38" fontId="6" fillId="0" borderId="18" xfId="52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88" fillId="0" borderId="21" xfId="0" applyNumberFormat="1" applyFont="1" applyFill="1" applyBorder="1" applyAlignment="1">
      <alignment horizontal="center" vertical="center"/>
    </xf>
    <xf numFmtId="38" fontId="2" fillId="0" borderId="19" xfId="5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10" xfId="5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right"/>
    </xf>
    <xf numFmtId="38" fontId="2" fillId="0" borderId="26" xfId="51" applyFont="1" applyBorder="1" applyAlignment="1">
      <alignment horizontal="right"/>
    </xf>
    <xf numFmtId="189" fontId="25" fillId="0" borderId="26" xfId="0" applyNumberFormat="1" applyFont="1" applyBorder="1" applyAlignment="1">
      <alignment/>
    </xf>
    <xf numFmtId="38" fontId="2" fillId="0" borderId="26" xfId="51" applyFont="1" applyBorder="1" applyAlignment="1">
      <alignment/>
    </xf>
    <xf numFmtId="189" fontId="2" fillId="0" borderId="26" xfId="0" applyNumberFormat="1" applyFont="1" applyBorder="1" applyAlignment="1">
      <alignment/>
    </xf>
    <xf numFmtId="189" fontId="2" fillId="0" borderId="26" xfId="51" applyNumberFormat="1" applyFont="1" applyBorder="1" applyAlignment="1">
      <alignment horizontal="right"/>
    </xf>
    <xf numFmtId="38" fontId="2" fillId="0" borderId="16" xfId="51" applyFont="1" applyBorder="1" applyAlignment="1">
      <alignment/>
    </xf>
    <xf numFmtId="189" fontId="2" fillId="0" borderId="16" xfId="0" applyNumberFormat="1" applyFont="1" applyBorder="1" applyAlignment="1">
      <alignment/>
    </xf>
    <xf numFmtId="38" fontId="3" fillId="0" borderId="26" xfId="51" applyFont="1" applyBorder="1" applyAlignment="1">
      <alignment/>
    </xf>
    <xf numFmtId="190" fontId="3" fillId="0" borderId="26" xfId="51" applyNumberFormat="1" applyFont="1" applyBorder="1" applyAlignment="1">
      <alignment/>
    </xf>
    <xf numFmtId="189" fontId="3" fillId="0" borderId="26" xfId="0" applyNumberFormat="1" applyFont="1" applyBorder="1" applyAlignment="1">
      <alignment/>
    </xf>
    <xf numFmtId="188" fontId="12" fillId="0" borderId="0" xfId="0" applyNumberFormat="1" applyFont="1" applyFill="1" applyAlignment="1">
      <alignment horizontal="right" vertical="center" shrinkToFit="1"/>
    </xf>
    <xf numFmtId="184" fontId="3" fillId="0" borderId="0" xfId="70" applyNumberFormat="1" applyFont="1" applyFill="1" applyBorder="1" applyAlignment="1">
      <alignment horizontal="right" vertical="center" wrapText="1"/>
      <protection/>
    </xf>
    <xf numFmtId="0" fontId="83" fillId="0" borderId="0" xfId="0" applyFont="1" applyFill="1" applyBorder="1" applyAlignment="1">
      <alignment horizontal="center"/>
    </xf>
    <xf numFmtId="0" fontId="84" fillId="0" borderId="13" xfId="0" applyFont="1" applyFill="1" applyBorder="1" applyAlignment="1">
      <alignment horizontal="center" vertical="center"/>
    </xf>
    <xf numFmtId="0" fontId="84" fillId="0" borderId="23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distributed" vertical="center"/>
    </xf>
    <xf numFmtId="0" fontId="84" fillId="0" borderId="26" xfId="0" applyFont="1" applyFill="1" applyBorder="1" applyAlignment="1">
      <alignment horizontal="distributed" vertical="center"/>
    </xf>
    <xf numFmtId="0" fontId="84" fillId="0" borderId="16" xfId="0" applyFont="1" applyFill="1" applyBorder="1" applyAlignment="1">
      <alignment horizontal="distributed" vertical="center"/>
    </xf>
    <xf numFmtId="0" fontId="99" fillId="0" borderId="14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/>
    </xf>
    <xf numFmtId="0" fontId="84" fillId="0" borderId="14" xfId="0" applyFont="1" applyFill="1" applyBorder="1" applyAlignment="1">
      <alignment horizontal="distributed" vertical="center" wrapText="1"/>
    </xf>
    <xf numFmtId="0" fontId="84" fillId="0" borderId="26" xfId="0" applyFont="1" applyFill="1" applyBorder="1" applyAlignment="1">
      <alignment horizontal="distributed" vertical="center" wrapText="1"/>
    </xf>
    <xf numFmtId="0" fontId="84" fillId="0" borderId="16" xfId="0" applyFont="1" applyFill="1" applyBorder="1" applyAlignment="1">
      <alignment horizontal="distributed" vertical="center" wrapText="1"/>
    </xf>
    <xf numFmtId="0" fontId="84" fillId="0" borderId="14" xfId="0" applyFont="1" applyFill="1" applyBorder="1" applyAlignment="1">
      <alignment horizontal="center" vertical="center" wrapText="1" shrinkToFit="1"/>
    </xf>
    <xf numFmtId="0" fontId="84" fillId="0" borderId="26" xfId="0" applyFont="1" applyFill="1" applyBorder="1" applyAlignment="1">
      <alignment horizontal="center" vertical="center" shrinkToFit="1"/>
    </xf>
    <xf numFmtId="0" fontId="84" fillId="0" borderId="16" xfId="0" applyFont="1" applyFill="1" applyBorder="1" applyAlignment="1">
      <alignment horizontal="center" vertical="center" shrinkToFit="1"/>
    </xf>
    <xf numFmtId="0" fontId="100" fillId="0" borderId="14" xfId="0" applyFont="1" applyFill="1" applyBorder="1" applyAlignment="1">
      <alignment horizontal="center" vertical="center" wrapText="1"/>
    </xf>
    <xf numFmtId="0" fontId="100" fillId="0" borderId="26" xfId="0" applyFont="1" applyFill="1" applyBorder="1" applyAlignment="1">
      <alignment horizontal="center" vertical="center"/>
    </xf>
    <xf numFmtId="49" fontId="86" fillId="0" borderId="20" xfId="0" applyNumberFormat="1" applyFont="1" applyFill="1" applyBorder="1" applyAlignment="1">
      <alignment horizontal="left"/>
    </xf>
    <xf numFmtId="0" fontId="84" fillId="0" borderId="30" xfId="0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distributed" vertical="center" wrapText="1"/>
    </xf>
    <xf numFmtId="0" fontId="84" fillId="0" borderId="11" xfId="0" applyFont="1" applyFill="1" applyBorder="1" applyAlignment="1">
      <alignment horizontal="distributed" vertical="center"/>
    </xf>
    <xf numFmtId="0" fontId="84" fillId="0" borderId="10" xfId="0" applyFont="1" applyFill="1" applyBorder="1" applyAlignment="1">
      <alignment horizontal="distributed" vertical="center"/>
    </xf>
    <xf numFmtId="0" fontId="84" fillId="0" borderId="14" xfId="0" applyFont="1" applyFill="1" applyBorder="1" applyAlignment="1">
      <alignment horizontal="center" vertical="center"/>
    </xf>
    <xf numFmtId="0" fontId="84" fillId="0" borderId="26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 wrapText="1"/>
    </xf>
    <xf numFmtId="0" fontId="84" fillId="0" borderId="31" xfId="0" applyFont="1" applyFill="1" applyBorder="1" applyAlignment="1">
      <alignment horizontal="right" vertical="center"/>
    </xf>
    <xf numFmtId="0" fontId="84" fillId="0" borderId="21" xfId="0" applyFont="1" applyFill="1" applyBorder="1" applyAlignment="1">
      <alignment horizontal="right" vertical="center"/>
    </xf>
    <xf numFmtId="0" fontId="100" fillId="0" borderId="19" xfId="0" applyFont="1" applyFill="1" applyBorder="1" applyAlignment="1">
      <alignment horizontal="center" vertical="center" wrapText="1"/>
    </xf>
    <xf numFmtId="0" fontId="100" fillId="0" borderId="19" xfId="0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/>
    </xf>
    <xf numFmtId="0" fontId="97" fillId="0" borderId="0" xfId="0" applyFont="1" applyFill="1" applyAlignment="1">
      <alignment horizontal="left"/>
    </xf>
    <xf numFmtId="0" fontId="84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 wrapText="1"/>
    </xf>
    <xf numFmtId="0" fontId="101" fillId="0" borderId="0" xfId="43" applyFont="1" applyFill="1" applyAlignment="1" applyProtection="1">
      <alignment/>
      <protection/>
    </xf>
    <xf numFmtId="0" fontId="99" fillId="0" borderId="14" xfId="0" applyFont="1" applyFill="1" applyBorder="1" applyAlignment="1">
      <alignment horizontal="center" vertical="center" wrapText="1" shrinkToFit="1"/>
    </xf>
    <xf numFmtId="0" fontId="99" fillId="0" borderId="16" xfId="0" applyFont="1" applyFill="1" applyBorder="1" applyAlignment="1">
      <alignment horizontal="center" vertical="center" wrapText="1" shrinkToFit="1"/>
    </xf>
    <xf numFmtId="0" fontId="82" fillId="0" borderId="0" xfId="0" applyFont="1" applyFill="1" applyBorder="1" applyAlignment="1">
      <alignment horizontal="center"/>
    </xf>
    <xf numFmtId="0" fontId="84" fillId="0" borderId="14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distributed" vertical="center" wrapText="1"/>
    </xf>
    <xf numFmtId="0" fontId="84" fillId="0" borderId="18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86" fillId="0" borderId="0" xfId="0" applyFont="1" applyFill="1" applyBorder="1" applyAlignment="1" quotePrefix="1">
      <alignment horizontal="center" vertical="center"/>
    </xf>
    <xf numFmtId="0" fontId="86" fillId="0" borderId="21" xfId="0" applyFont="1" applyFill="1" applyBorder="1" applyAlignment="1" quotePrefix="1">
      <alignment horizontal="center" vertical="center"/>
    </xf>
    <xf numFmtId="0" fontId="86" fillId="0" borderId="21" xfId="0" applyFont="1" applyFill="1" applyBorder="1" applyAlignment="1">
      <alignment horizontal="center" vertical="center"/>
    </xf>
    <xf numFmtId="0" fontId="89" fillId="0" borderId="0" xfId="0" applyFont="1" applyFill="1" applyBorder="1" applyAlignment="1" quotePrefix="1">
      <alignment horizontal="center" vertical="center" shrinkToFit="1"/>
    </xf>
    <xf numFmtId="0" fontId="89" fillId="0" borderId="2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 wrapText="1" shrinkToFit="1"/>
    </xf>
    <xf numFmtId="0" fontId="10" fillId="0" borderId="0" xfId="43" applyFont="1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90" fillId="0" borderId="0" xfId="0" applyFont="1" applyFill="1" applyBorder="1" applyAlignment="1">
      <alignment horizontal="center"/>
    </xf>
    <xf numFmtId="0" fontId="91" fillId="0" borderId="0" xfId="0" applyFont="1" applyFill="1" applyAlignment="1">
      <alignment/>
    </xf>
    <xf numFmtId="0" fontId="92" fillId="0" borderId="32" xfId="0" applyFont="1" applyFill="1" applyBorder="1" applyAlignment="1">
      <alignment horizontal="distributed" vertical="center"/>
    </xf>
    <xf numFmtId="0" fontId="92" fillId="0" borderId="31" xfId="0" applyFont="1" applyFill="1" applyBorder="1" applyAlignment="1">
      <alignment horizontal="distributed" vertical="center"/>
    </xf>
    <xf numFmtId="0" fontId="92" fillId="0" borderId="0" xfId="0" applyFont="1" applyFill="1" applyBorder="1" applyAlignment="1">
      <alignment horizontal="distributed" vertical="center"/>
    </xf>
    <xf numFmtId="0" fontId="92" fillId="0" borderId="21" xfId="0" applyFont="1" applyFill="1" applyBorder="1" applyAlignment="1">
      <alignment horizontal="distributed" vertical="center"/>
    </xf>
    <xf numFmtId="0" fontId="92" fillId="0" borderId="18" xfId="0" applyFont="1" applyFill="1" applyBorder="1" applyAlignment="1">
      <alignment horizontal="distributed" vertical="center"/>
    </xf>
    <xf numFmtId="0" fontId="92" fillId="0" borderId="24" xfId="0" applyFont="1" applyFill="1" applyBorder="1" applyAlignment="1">
      <alignment horizontal="distributed" vertical="center"/>
    </xf>
    <xf numFmtId="38" fontId="2" fillId="0" borderId="22" xfId="51" applyFont="1" applyBorder="1" applyAlignment="1">
      <alignment horizontal="center" vertical="center"/>
    </xf>
    <xf numFmtId="38" fontId="2" fillId="0" borderId="13" xfId="51" applyFont="1" applyBorder="1" applyAlignment="1">
      <alignment horizontal="center" vertical="center"/>
    </xf>
    <xf numFmtId="38" fontId="2" fillId="0" borderId="12" xfId="5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distributed" vertical="center"/>
    </xf>
    <xf numFmtId="0" fontId="92" fillId="0" borderId="13" xfId="0" applyFont="1" applyFill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wrapText="1"/>
    </xf>
    <xf numFmtId="38" fontId="2" fillId="0" borderId="19" xfId="51" applyFont="1" applyBorder="1" applyAlignment="1">
      <alignment horizontal="center" vertical="center"/>
    </xf>
    <xf numFmtId="38" fontId="2" fillId="0" borderId="14" xfId="5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92" fillId="0" borderId="23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94" fillId="0" borderId="0" xfId="0" applyFont="1" applyFill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/>
    </xf>
    <xf numFmtId="38" fontId="2" fillId="0" borderId="29" xfId="51" applyFont="1" applyBorder="1" applyAlignment="1">
      <alignment horizontal="center" vertical="center" shrinkToFit="1"/>
    </xf>
    <xf numFmtId="38" fontId="2" fillId="0" borderId="27" xfId="51" applyFont="1" applyBorder="1" applyAlignment="1">
      <alignment horizontal="center" vertical="center" shrinkToFit="1"/>
    </xf>
    <xf numFmtId="0" fontId="92" fillId="0" borderId="23" xfId="0" applyFont="1" applyFill="1" applyBorder="1" applyAlignment="1">
      <alignment horizontal="center" vertical="center" wrapText="1"/>
    </xf>
    <xf numFmtId="0" fontId="4" fillId="0" borderId="0" xfId="43" applyFont="1" applyFill="1" applyAlignment="1" applyProtection="1">
      <alignment horizontal="center"/>
      <protection/>
    </xf>
    <xf numFmtId="0" fontId="6" fillId="0" borderId="0" xfId="43" applyFont="1" applyFill="1" applyAlignment="1" applyProtection="1">
      <alignment horizontal="center" vertical="center"/>
      <protection/>
    </xf>
    <xf numFmtId="0" fontId="2" fillId="0" borderId="32" xfId="68" applyFont="1" applyFill="1" applyBorder="1" applyAlignment="1">
      <alignment horizontal="distributed" vertical="center"/>
      <protection/>
    </xf>
    <xf numFmtId="0" fontId="2" fillId="0" borderId="31" xfId="68" applyFont="1" applyFill="1" applyBorder="1" applyAlignment="1">
      <alignment horizontal="distributed" vertical="center"/>
      <protection/>
    </xf>
    <xf numFmtId="0" fontId="2" fillId="0" borderId="0" xfId="68" applyFont="1" applyFill="1" applyBorder="1" applyAlignment="1">
      <alignment horizontal="distributed" vertical="center"/>
      <protection/>
    </xf>
    <xf numFmtId="0" fontId="2" fillId="0" borderId="21" xfId="68" applyFont="1" applyFill="1" applyBorder="1" applyAlignment="1">
      <alignment horizontal="distributed" vertical="center"/>
      <protection/>
    </xf>
    <xf numFmtId="0" fontId="2" fillId="0" borderId="18" xfId="68" applyFont="1" applyFill="1" applyBorder="1" applyAlignment="1">
      <alignment horizontal="distributed" vertical="center"/>
      <protection/>
    </xf>
    <xf numFmtId="0" fontId="2" fillId="0" borderId="24" xfId="68" applyFont="1" applyFill="1" applyBorder="1" applyAlignment="1">
      <alignment horizontal="distributed" vertical="center"/>
      <protection/>
    </xf>
    <xf numFmtId="0" fontId="2" fillId="0" borderId="25" xfId="68" applyFont="1" applyFill="1" applyBorder="1" applyAlignment="1">
      <alignment horizontal="center" vertical="center" wrapText="1"/>
      <protection/>
    </xf>
    <xf numFmtId="0" fontId="2" fillId="0" borderId="26" xfId="68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21" xfId="68" applyFont="1" applyFill="1" applyBorder="1" applyAlignment="1">
      <alignment horizontal="center" vertical="center"/>
      <protection/>
    </xf>
    <xf numFmtId="0" fontId="2" fillId="0" borderId="23" xfId="68" applyFont="1" applyFill="1" applyBorder="1" applyAlignment="1">
      <alignment horizontal="center" vertical="center"/>
      <protection/>
    </xf>
    <xf numFmtId="0" fontId="2" fillId="0" borderId="28" xfId="68" applyFont="1" applyFill="1" applyBorder="1" applyAlignment="1">
      <alignment horizontal="center" vertical="center"/>
      <protection/>
    </xf>
    <xf numFmtId="0" fontId="2" fillId="0" borderId="29" xfId="68" applyFont="1" applyFill="1" applyBorder="1" applyAlignment="1">
      <alignment horizontal="distributed" vertical="center"/>
      <protection/>
    </xf>
    <xf numFmtId="0" fontId="2" fillId="0" borderId="17" xfId="68" applyFont="1" applyFill="1" applyBorder="1" applyAlignment="1">
      <alignment horizontal="distributed" vertical="center"/>
      <protection/>
    </xf>
    <xf numFmtId="38" fontId="2" fillId="0" borderId="25" xfId="51" applyFont="1" applyFill="1" applyBorder="1" applyAlignment="1">
      <alignment horizontal="center"/>
    </xf>
    <xf numFmtId="38" fontId="2" fillId="0" borderId="26" xfId="51" applyFont="1" applyFill="1" applyBorder="1" applyAlignment="1">
      <alignment horizontal="center"/>
    </xf>
    <xf numFmtId="38" fontId="2" fillId="0" borderId="22" xfId="51" applyFont="1" applyFill="1" applyBorder="1" applyAlignment="1">
      <alignment horizontal="distributed" vertical="center"/>
    </xf>
    <xf numFmtId="38" fontId="2" fillId="0" borderId="13" xfId="51" applyFont="1" applyFill="1" applyBorder="1" applyAlignment="1">
      <alignment horizontal="distributed" vertical="center"/>
    </xf>
    <xf numFmtId="0" fontId="2" fillId="0" borderId="23" xfId="68" applyFont="1" applyFill="1" applyBorder="1" applyAlignment="1">
      <alignment horizontal="distributed" vertical="center" wrapText="1"/>
      <protection/>
    </xf>
    <xf numFmtId="0" fontId="2" fillId="0" borderId="20" xfId="68" applyFont="1" applyFill="1" applyBorder="1" applyAlignment="1">
      <alignment horizontal="distributed" vertical="center"/>
      <protection/>
    </xf>
    <xf numFmtId="0" fontId="2" fillId="0" borderId="11" xfId="68" applyFont="1" applyFill="1" applyBorder="1" applyAlignment="1">
      <alignment horizontal="distributed" vertical="center"/>
      <protection/>
    </xf>
    <xf numFmtId="0" fontId="2" fillId="0" borderId="10" xfId="68" applyFont="1" applyFill="1" applyBorder="1" applyAlignment="1">
      <alignment horizontal="distributed" vertical="center"/>
      <protection/>
    </xf>
    <xf numFmtId="0" fontId="2" fillId="0" borderId="23" xfId="68" applyFont="1" applyFill="1" applyBorder="1" applyAlignment="1">
      <alignment horizontal="center" vertical="center"/>
      <protection/>
    </xf>
    <xf numFmtId="0" fontId="2" fillId="0" borderId="20" xfId="68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horizontal="center" vertical="center"/>
      <protection/>
    </xf>
    <xf numFmtId="0" fontId="2" fillId="0" borderId="28" xfId="68" applyFont="1" applyFill="1" applyBorder="1" applyAlignment="1">
      <alignment horizontal="distributed" vertical="center"/>
      <protection/>
    </xf>
    <xf numFmtId="0" fontId="2" fillId="0" borderId="23" xfId="68" applyFont="1" applyFill="1" applyBorder="1" applyAlignment="1">
      <alignment horizontal="left" vertical="center" wrapText="1"/>
      <protection/>
    </xf>
    <xf numFmtId="0" fontId="2" fillId="0" borderId="28" xfId="68" applyFont="1" applyFill="1" applyBorder="1" applyAlignment="1">
      <alignment horizontal="left" vertical="center" wrapText="1"/>
      <protection/>
    </xf>
    <xf numFmtId="0" fontId="2" fillId="0" borderId="11" xfId="68" applyFont="1" applyFill="1" applyBorder="1" applyAlignment="1">
      <alignment horizontal="left" vertical="center" wrapText="1"/>
      <protection/>
    </xf>
    <xf numFmtId="0" fontId="2" fillId="0" borderId="21" xfId="68" applyFont="1" applyFill="1" applyBorder="1" applyAlignment="1">
      <alignment horizontal="left" vertical="center" wrapText="1"/>
      <protection/>
    </xf>
    <xf numFmtId="0" fontId="2" fillId="0" borderId="10" xfId="68" applyFont="1" applyFill="1" applyBorder="1" applyAlignment="1">
      <alignment horizontal="left" vertical="center" wrapText="1"/>
      <protection/>
    </xf>
    <xf numFmtId="0" fontId="2" fillId="0" borderId="24" xfId="68" applyFont="1" applyFill="1" applyBorder="1" applyAlignment="1">
      <alignment horizontal="left" vertical="center" wrapText="1"/>
      <protection/>
    </xf>
    <xf numFmtId="38" fontId="2" fillId="0" borderId="23" xfId="51" applyFont="1" applyFill="1" applyBorder="1" applyAlignment="1">
      <alignment horizontal="center" vertical="center"/>
    </xf>
    <xf numFmtId="38" fontId="2" fillId="0" borderId="11" xfId="51" applyFont="1" applyFill="1" applyBorder="1" applyAlignment="1">
      <alignment horizontal="center" vertical="center"/>
    </xf>
    <xf numFmtId="0" fontId="3" fillId="0" borderId="0" xfId="68" applyFont="1" applyFill="1" applyBorder="1" applyAlignment="1">
      <alignment horizontal="distributed" vertical="center"/>
      <protection/>
    </xf>
    <xf numFmtId="0" fontId="3" fillId="0" borderId="21" xfId="68" applyFont="1" applyFill="1" applyBorder="1" applyAlignment="1">
      <alignment horizontal="distributed" vertical="center"/>
      <protection/>
    </xf>
    <xf numFmtId="0" fontId="2" fillId="0" borderId="23" xfId="68" applyFont="1" applyFill="1" applyBorder="1" applyAlignment="1">
      <alignment horizontal="distributed" vertical="center"/>
      <protection/>
    </xf>
    <xf numFmtId="38" fontId="2" fillId="0" borderId="26" xfId="51" applyFont="1" applyFill="1" applyBorder="1" applyAlignment="1">
      <alignment horizontal="center" vertical="top"/>
    </xf>
    <xf numFmtId="0" fontId="2" fillId="0" borderId="10" xfId="68" applyFont="1" applyFill="1" applyBorder="1" applyAlignment="1">
      <alignment horizontal="center" vertical="center"/>
      <protection/>
    </xf>
    <xf numFmtId="0" fontId="2" fillId="0" borderId="24" xfId="68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 shrinkToFit="1"/>
      <protection/>
    </xf>
    <xf numFmtId="0" fontId="2" fillId="0" borderId="24" xfId="68" applyFont="1" applyFill="1" applyBorder="1" applyAlignment="1">
      <alignment horizontal="center" vertical="center" shrinkToFit="1"/>
      <protection/>
    </xf>
    <xf numFmtId="0" fontId="2" fillId="0" borderId="29" xfId="68" applyFont="1" applyFill="1" applyBorder="1" applyAlignment="1">
      <alignment horizontal="center" vertical="center" shrinkToFit="1"/>
      <protection/>
    </xf>
    <xf numFmtId="0" fontId="2" fillId="0" borderId="17" xfId="68" applyFont="1" applyFill="1" applyBorder="1" applyAlignment="1">
      <alignment horizontal="center" vertical="center" shrinkToFit="1"/>
      <protection/>
    </xf>
    <xf numFmtId="0" fontId="2" fillId="0" borderId="10" xfId="68" applyFont="1" applyFill="1" applyBorder="1" applyAlignment="1">
      <alignment horizontal="distributed" vertical="center" shrinkToFit="1"/>
      <protection/>
    </xf>
    <xf numFmtId="0" fontId="2" fillId="0" borderId="18" xfId="68" applyFont="1" applyFill="1" applyBorder="1" applyAlignment="1">
      <alignment horizontal="distributed" vertical="center" shrinkToFit="1"/>
      <protection/>
    </xf>
    <xf numFmtId="0" fontId="3" fillId="0" borderId="0" xfId="69" applyFont="1" applyFill="1" applyBorder="1" applyAlignment="1">
      <alignment horizontal="distributed" vertical="center"/>
      <protection/>
    </xf>
    <xf numFmtId="0" fontId="3" fillId="0" borderId="21" xfId="69" applyFont="1" applyFill="1" applyBorder="1" applyAlignment="1">
      <alignment horizontal="distributed" vertical="center"/>
      <protection/>
    </xf>
    <xf numFmtId="0" fontId="2" fillId="0" borderId="25" xfId="69" applyFont="1" applyFill="1" applyBorder="1" applyAlignment="1">
      <alignment horizontal="center" vertical="center" wrapText="1"/>
      <protection/>
    </xf>
    <xf numFmtId="0" fontId="2" fillId="0" borderId="26" xfId="69" applyFont="1" applyFill="1" applyBorder="1" applyAlignment="1">
      <alignment horizontal="center" vertical="center"/>
      <protection/>
    </xf>
    <xf numFmtId="0" fontId="2" fillId="0" borderId="23" xfId="68" applyFont="1" applyFill="1" applyBorder="1" applyAlignment="1">
      <alignment horizontal="center" vertical="center" shrinkToFit="1"/>
      <protection/>
    </xf>
    <xf numFmtId="0" fontId="2" fillId="0" borderId="28" xfId="68" applyFont="1" applyFill="1" applyBorder="1" applyAlignment="1">
      <alignment horizontal="center" vertical="center" shrinkToFit="1"/>
      <protection/>
    </xf>
    <xf numFmtId="0" fontId="2" fillId="0" borderId="26" xfId="70" applyFont="1" applyFill="1" applyBorder="1" applyAlignment="1">
      <alignment horizontal="center" vertical="center"/>
      <protection/>
    </xf>
    <xf numFmtId="0" fontId="2" fillId="0" borderId="26" xfId="70" applyFont="1" applyFill="1" applyBorder="1" applyAlignment="1">
      <alignment horizontal="distributed" vertical="center"/>
      <protection/>
    </xf>
    <xf numFmtId="0" fontId="3" fillId="0" borderId="0" xfId="70" applyFont="1" applyFill="1" applyBorder="1" applyAlignment="1">
      <alignment horizontal="distributed" vertical="center"/>
      <protection/>
    </xf>
    <xf numFmtId="0" fontId="3" fillId="0" borderId="21" xfId="70" applyFont="1" applyFill="1" applyBorder="1" applyAlignment="1">
      <alignment horizontal="distributed" vertical="center"/>
      <protection/>
    </xf>
    <xf numFmtId="0" fontId="2" fillId="0" borderId="19" xfId="70" applyFont="1" applyFill="1" applyBorder="1" applyAlignment="1">
      <alignment horizontal="center" vertical="center"/>
      <protection/>
    </xf>
    <xf numFmtId="0" fontId="2" fillId="0" borderId="19" xfId="70" applyFont="1" applyFill="1" applyBorder="1" applyAlignment="1">
      <alignment horizontal="distributed" vertical="center"/>
      <protection/>
    </xf>
    <xf numFmtId="0" fontId="2" fillId="0" borderId="29" xfId="70" applyFont="1" applyFill="1" applyBorder="1" applyAlignment="1">
      <alignment horizontal="distributed" vertical="center"/>
      <protection/>
    </xf>
    <xf numFmtId="0" fontId="2" fillId="0" borderId="29" xfId="68" applyFont="1" applyFill="1" applyBorder="1" applyAlignment="1">
      <alignment horizontal="center" vertical="center"/>
      <protection/>
    </xf>
    <xf numFmtId="0" fontId="2" fillId="0" borderId="17" xfId="68" applyFont="1" applyFill="1" applyBorder="1" applyAlignment="1">
      <alignment horizontal="center" vertical="center"/>
      <protection/>
    </xf>
    <xf numFmtId="0" fontId="2" fillId="0" borderId="27" xfId="68" applyFont="1" applyFill="1" applyBorder="1" applyAlignment="1">
      <alignment horizontal="center" vertical="center"/>
      <protection/>
    </xf>
    <xf numFmtId="0" fontId="2" fillId="0" borderId="23" xfId="70" applyFont="1" applyFill="1" applyBorder="1" applyAlignment="1">
      <alignment horizontal="center" vertical="center"/>
      <protection/>
    </xf>
    <xf numFmtId="0" fontId="2" fillId="0" borderId="11" xfId="70" applyFont="1" applyFill="1" applyBorder="1" applyAlignment="1">
      <alignment horizontal="center" vertical="center"/>
      <protection/>
    </xf>
    <xf numFmtId="0" fontId="2" fillId="0" borderId="10" xfId="70" applyFont="1" applyFill="1" applyBorder="1" applyAlignment="1">
      <alignment horizontal="center" vertical="center"/>
      <protection/>
    </xf>
    <xf numFmtId="0" fontId="2" fillId="0" borderId="28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center" vertical="center"/>
      <protection/>
    </xf>
    <xf numFmtId="0" fontId="2" fillId="0" borderId="24" xfId="68" applyFont="1" applyFill="1" applyBorder="1" applyAlignment="1">
      <alignment horizontal="center" vertical="center"/>
      <protection/>
    </xf>
    <xf numFmtId="0" fontId="2" fillId="0" borderId="2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14" xfId="70" applyFont="1" applyFill="1" applyBorder="1" applyAlignment="1">
      <alignment horizontal="distributed" vertical="center"/>
      <protection/>
    </xf>
    <xf numFmtId="0" fontId="2" fillId="0" borderId="32" xfId="70" applyFont="1" applyFill="1" applyBorder="1" applyAlignment="1">
      <alignment horizontal="distributed" vertical="center"/>
      <protection/>
    </xf>
    <xf numFmtId="0" fontId="2" fillId="0" borderId="31" xfId="70" applyFont="1" applyFill="1" applyBorder="1" applyAlignment="1">
      <alignment horizontal="distributed" vertical="center"/>
      <protection/>
    </xf>
    <xf numFmtId="0" fontId="2" fillId="0" borderId="0" xfId="70" applyFont="1" applyFill="1" applyBorder="1" applyAlignment="1">
      <alignment horizontal="distributed" vertical="center"/>
      <protection/>
    </xf>
    <xf numFmtId="0" fontId="2" fillId="0" borderId="21" xfId="70" applyFont="1" applyFill="1" applyBorder="1" applyAlignment="1">
      <alignment horizontal="distributed" vertical="center"/>
      <protection/>
    </xf>
    <xf numFmtId="0" fontId="2" fillId="0" borderId="18" xfId="70" applyFont="1" applyFill="1" applyBorder="1" applyAlignment="1">
      <alignment horizontal="distributed" vertical="center"/>
      <protection/>
    </xf>
    <xf numFmtId="0" fontId="2" fillId="0" borderId="24" xfId="70" applyFont="1" applyFill="1" applyBorder="1" applyAlignment="1">
      <alignment horizontal="distributed" vertical="center"/>
      <protection/>
    </xf>
    <xf numFmtId="0" fontId="2" fillId="0" borderId="22" xfId="70" applyFont="1" applyFill="1" applyBorder="1" applyAlignment="1">
      <alignment horizontal="distributed" vertical="center"/>
      <protection/>
    </xf>
    <xf numFmtId="0" fontId="2" fillId="0" borderId="13" xfId="70" applyFont="1" applyFill="1" applyBorder="1" applyAlignment="1">
      <alignment horizontal="distributed" vertical="center"/>
      <protection/>
    </xf>
    <xf numFmtId="0" fontId="2" fillId="0" borderId="23" xfId="70" applyFont="1" applyFill="1" applyBorder="1" applyAlignment="1">
      <alignment horizontal="distributed" vertical="center" wrapText="1"/>
      <protection/>
    </xf>
    <xf numFmtId="0" fontId="2" fillId="0" borderId="11" xfId="70" applyFont="1" applyFill="1" applyBorder="1" applyAlignment="1">
      <alignment horizontal="distributed" vertical="center"/>
      <protection/>
    </xf>
    <xf numFmtId="0" fontId="2" fillId="0" borderId="28" xfId="70" applyFont="1" applyFill="1" applyBorder="1" applyAlignment="1">
      <alignment horizontal="distributed" vertical="center"/>
      <protection/>
    </xf>
    <xf numFmtId="0" fontId="2" fillId="0" borderId="12" xfId="70" applyFont="1" applyFill="1" applyBorder="1" applyAlignment="1">
      <alignment horizontal="distributed" vertical="center"/>
      <protection/>
    </xf>
    <xf numFmtId="0" fontId="2" fillId="0" borderId="19" xfId="70" applyFont="1" applyFill="1" applyBorder="1" applyAlignment="1">
      <alignment horizontal="distributed" vertical="center" wrapText="1"/>
      <protection/>
    </xf>
    <xf numFmtId="38" fontId="2" fillId="0" borderId="14" xfId="51" applyFont="1" applyFill="1" applyBorder="1" applyAlignment="1">
      <alignment horizontal="distributed" vertical="center"/>
    </xf>
    <xf numFmtId="38" fontId="2" fillId="0" borderId="26" xfId="51" applyFont="1" applyFill="1" applyBorder="1" applyAlignment="1">
      <alignment horizontal="distributed" vertical="center"/>
    </xf>
    <xf numFmtId="0" fontId="2" fillId="0" borderId="27" xfId="70" applyFont="1" applyFill="1" applyBorder="1" applyAlignment="1">
      <alignment horizontal="distributed" vertical="center"/>
      <protection/>
    </xf>
    <xf numFmtId="0" fontId="2" fillId="0" borderId="23" xfId="70" applyFont="1" applyFill="1" applyBorder="1" applyAlignment="1">
      <alignment horizontal="distributed" vertical="center"/>
      <protection/>
    </xf>
    <xf numFmtId="0" fontId="2" fillId="0" borderId="20" xfId="70" applyFont="1" applyFill="1" applyBorder="1" applyAlignment="1">
      <alignment horizontal="distributed" vertical="center"/>
      <protection/>
    </xf>
    <xf numFmtId="0" fontId="2" fillId="0" borderId="10" xfId="70" applyFont="1" applyFill="1" applyBorder="1" applyAlignment="1">
      <alignment horizontal="distributed" vertical="center"/>
      <protection/>
    </xf>
    <xf numFmtId="0" fontId="2" fillId="0" borderId="22" xfId="70" applyFont="1" applyFill="1" applyBorder="1" applyAlignment="1">
      <alignment horizontal="center" vertical="center"/>
      <protection/>
    </xf>
    <xf numFmtId="0" fontId="2" fillId="0" borderId="13" xfId="70" applyFont="1" applyFill="1" applyBorder="1" applyAlignment="1">
      <alignment horizontal="center" vertical="center"/>
      <protection/>
    </xf>
    <xf numFmtId="0" fontId="2" fillId="0" borderId="12" xfId="70" applyFont="1" applyFill="1" applyBorder="1" applyAlignment="1">
      <alignment horizontal="center" vertical="center"/>
      <protection/>
    </xf>
    <xf numFmtId="0" fontId="2" fillId="0" borderId="14" xfId="70" applyFont="1" applyFill="1" applyBorder="1" applyAlignment="1">
      <alignment horizontal="distributed" vertical="center" wrapText="1" shrinkToFit="1"/>
      <protection/>
    </xf>
    <xf numFmtId="0" fontId="0" fillId="0" borderId="26" xfId="0" applyFont="1" applyBorder="1" applyAlignment="1">
      <alignment vertical="center" wrapText="1" shrinkToFit="1"/>
    </xf>
    <xf numFmtId="0" fontId="0" fillId="0" borderId="16" xfId="0" applyFont="1" applyBorder="1" applyAlignment="1">
      <alignment vertical="center" wrapText="1" shrinkToFit="1"/>
    </xf>
    <xf numFmtId="0" fontId="2" fillId="0" borderId="10" xfId="68" applyFont="1" applyFill="1" applyBorder="1" applyAlignment="1">
      <alignment horizontal="center" vertical="center"/>
      <protection/>
    </xf>
    <xf numFmtId="0" fontId="3" fillId="0" borderId="0" xfId="70" applyFont="1" applyFill="1" applyAlignment="1">
      <alignment horizontal="left"/>
      <protection/>
    </xf>
    <xf numFmtId="0" fontId="4" fillId="0" borderId="0" xfId="70" applyFont="1" applyFill="1" applyBorder="1" applyAlignment="1">
      <alignment horizontal="center"/>
      <protection/>
    </xf>
    <xf numFmtId="0" fontId="6" fillId="0" borderId="0" xfId="70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/>
    </xf>
    <xf numFmtId="0" fontId="20" fillId="0" borderId="0" xfId="43" applyFont="1" applyFill="1" applyAlignment="1" applyProtection="1">
      <alignment/>
      <protection/>
    </xf>
    <xf numFmtId="49" fontId="90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2" fillId="0" borderId="18" xfId="0" applyNumberFormat="1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distributed" vertical="center" indent="5"/>
    </xf>
    <xf numFmtId="0" fontId="15" fillId="0" borderId="17" xfId="0" applyFont="1" applyFill="1" applyBorder="1" applyAlignment="1">
      <alignment horizontal="distributed" vertical="center" indent="5"/>
    </xf>
    <xf numFmtId="0" fontId="15" fillId="0" borderId="27" xfId="0" applyFont="1" applyFill="1" applyBorder="1" applyAlignment="1">
      <alignment horizontal="distributed" vertical="center" indent="5"/>
    </xf>
    <xf numFmtId="0" fontId="15" fillId="0" borderId="13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distributed" vertical="center" indent="1"/>
    </xf>
    <xf numFmtId="0" fontId="15" fillId="0" borderId="27" xfId="0" applyFont="1" applyFill="1" applyBorder="1" applyAlignment="1">
      <alignment horizontal="distributed" vertical="center" indent="1"/>
    </xf>
    <xf numFmtId="0" fontId="15" fillId="0" borderId="30" xfId="0" applyFont="1" applyFill="1" applyBorder="1" applyAlignment="1">
      <alignment horizontal="distributed" vertical="center" shrinkToFit="1"/>
    </xf>
    <xf numFmtId="0" fontId="15" fillId="0" borderId="11" xfId="0" applyFont="1" applyFill="1" applyBorder="1" applyAlignment="1">
      <alignment horizontal="distributed" vertical="center" shrinkToFit="1"/>
    </xf>
    <xf numFmtId="0" fontId="15" fillId="0" borderId="10" xfId="0" applyFont="1" applyFill="1" applyBorder="1" applyAlignment="1">
      <alignment horizontal="distributed" vertical="center" shrinkToFit="1"/>
    </xf>
    <xf numFmtId="0" fontId="15" fillId="0" borderId="19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 horizontal="distributed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distributed" vertic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distributed" vertical="center"/>
    </xf>
    <xf numFmtId="0" fontId="15" fillId="0" borderId="26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49" fontId="15" fillId="0" borderId="31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distributed" vertical="center" shrinkToFit="1"/>
    </xf>
    <xf numFmtId="0" fontId="15" fillId="0" borderId="26" xfId="0" applyFont="1" applyFill="1" applyBorder="1" applyAlignment="1">
      <alignment horizontal="distributed" vertical="center" shrinkToFit="1"/>
    </xf>
    <xf numFmtId="0" fontId="15" fillId="0" borderId="16" xfId="0" applyFont="1" applyFill="1" applyBorder="1" applyAlignment="1">
      <alignment horizontal="distributed" vertical="center" shrinkToFit="1"/>
    </xf>
    <xf numFmtId="0" fontId="15" fillId="0" borderId="31" xfId="0" applyFont="1" applyFill="1" applyBorder="1" applyAlignment="1">
      <alignment horizontal="distributed" vertical="center" shrinkToFit="1"/>
    </xf>
    <xf numFmtId="0" fontId="15" fillId="0" borderId="21" xfId="0" applyFont="1" applyFill="1" applyBorder="1" applyAlignment="1">
      <alignment horizontal="distributed" vertical="center" shrinkToFit="1"/>
    </xf>
    <xf numFmtId="0" fontId="15" fillId="0" borderId="24" xfId="0" applyFont="1" applyFill="1" applyBorder="1" applyAlignment="1">
      <alignment horizontal="distributed" vertical="center" shrinkToFit="1"/>
    </xf>
    <xf numFmtId="0" fontId="15" fillId="0" borderId="30" xfId="0" applyFont="1" applyFill="1" applyBorder="1" applyAlignment="1">
      <alignment horizontal="distributed" vertical="center"/>
    </xf>
    <xf numFmtId="0" fontId="15" fillId="0" borderId="32" xfId="0" applyFont="1" applyFill="1" applyBorder="1" applyAlignment="1">
      <alignment horizontal="distributed" vertical="center"/>
    </xf>
    <xf numFmtId="0" fontId="15" fillId="0" borderId="31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distributed" vertical="center"/>
    </xf>
    <xf numFmtId="0" fontId="6" fillId="0" borderId="24" xfId="0" applyNumberFormat="1" applyFont="1" applyFill="1" applyBorder="1" applyAlignment="1">
      <alignment horizontal="distributed" vertical="center"/>
    </xf>
    <xf numFmtId="0" fontId="6" fillId="0" borderId="21" xfId="0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30" xfId="0" applyNumberFormat="1" applyFont="1" applyFill="1" applyBorder="1" applyAlignment="1">
      <alignment horizontal="distributed" vertical="center"/>
    </xf>
    <xf numFmtId="0" fontId="0" fillId="0" borderId="11" xfId="0" applyNumberFormat="1" applyBorder="1" applyAlignment="1">
      <alignment horizontal="distributed" vertical="center"/>
    </xf>
    <xf numFmtId="0" fontId="0" fillId="0" borderId="10" xfId="0" applyNumberForma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3" xfId="67"/>
    <cellStyle name="標準_3　産業中分類別事業所数、従業者数、製造品出荷額等（２）従業者4～9人以上の事業所" xfId="68"/>
    <cellStyle name="標準_3　産業中分類別事業所数、従業者数、製造品出荷額等（３）従業者10～29人以下の事業所" xfId="69"/>
    <cellStyle name="標準_3　産業中分類別事業所数、従業者数、製造品出荷額等（４）従業者30人以上の事業所" xfId="70"/>
    <cellStyle name="標準_Sheet1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200150"/>
          <a:ext cx="5715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10" max="10" width="11.50390625" style="0" customWidth="1"/>
  </cols>
  <sheetData>
    <row r="1" ht="18.75">
      <c r="A1" s="36" t="s">
        <v>435</v>
      </c>
    </row>
    <row r="2" ht="18.75">
      <c r="B2" s="36" t="s">
        <v>184</v>
      </c>
    </row>
    <row r="4" spans="2:3" ht="13.5">
      <c r="B4" s="37" t="s">
        <v>197</v>
      </c>
      <c r="C4" s="70" t="s">
        <v>193</v>
      </c>
    </row>
    <row r="5" spans="1:10" ht="13.5">
      <c r="A5" s="1"/>
      <c r="B5" s="56" t="s">
        <v>185</v>
      </c>
      <c r="C5" s="1" t="s">
        <v>431</v>
      </c>
      <c r="D5" s="1"/>
      <c r="E5" s="1"/>
      <c r="F5" s="1"/>
      <c r="G5" s="1"/>
      <c r="H5" s="1"/>
      <c r="I5" s="1"/>
      <c r="J5" s="1"/>
    </row>
    <row r="6" spans="1:10" ht="13.5">
      <c r="A6" s="1"/>
      <c r="B6" s="56"/>
      <c r="C6" s="1" t="s">
        <v>432</v>
      </c>
      <c r="D6" s="1"/>
      <c r="E6" s="1"/>
      <c r="F6" s="1"/>
      <c r="G6" s="1"/>
      <c r="H6" s="1"/>
      <c r="I6" s="1"/>
      <c r="J6" s="1"/>
    </row>
    <row r="7" spans="1:10" ht="13.5">
      <c r="A7" s="1"/>
      <c r="B7" s="57" t="s">
        <v>292</v>
      </c>
      <c r="C7" s="1" t="s">
        <v>294</v>
      </c>
      <c r="D7" s="1"/>
      <c r="E7" s="1"/>
      <c r="F7" s="1"/>
      <c r="G7" s="1"/>
      <c r="H7" s="1"/>
      <c r="I7" s="1"/>
      <c r="J7" s="1"/>
    </row>
    <row r="8" spans="1:10" ht="13.5">
      <c r="A8" s="1"/>
      <c r="B8" s="57" t="s">
        <v>186</v>
      </c>
      <c r="C8" s="1" t="s">
        <v>293</v>
      </c>
      <c r="D8" s="1"/>
      <c r="E8" s="1"/>
      <c r="F8" s="1"/>
      <c r="G8" s="1"/>
      <c r="H8" s="1"/>
      <c r="I8" s="1"/>
      <c r="J8" s="1"/>
    </row>
    <row r="9" spans="1:10" ht="13.5">
      <c r="A9" s="1"/>
      <c r="B9" s="57" t="s">
        <v>187</v>
      </c>
      <c r="C9" s="1" t="s">
        <v>286</v>
      </c>
      <c r="D9" s="1"/>
      <c r="E9" s="1"/>
      <c r="F9" s="1"/>
      <c r="G9" s="1"/>
      <c r="H9" s="1"/>
      <c r="I9" s="1"/>
      <c r="J9" s="1"/>
    </row>
    <row r="10" spans="1:10" ht="13.5">
      <c r="A10" s="1"/>
      <c r="B10" s="57" t="s">
        <v>188</v>
      </c>
      <c r="C10" s="1" t="s">
        <v>287</v>
      </c>
      <c r="D10" s="1"/>
      <c r="E10" s="1"/>
      <c r="F10" s="1"/>
      <c r="G10" s="1"/>
      <c r="H10" s="1"/>
      <c r="I10" s="1"/>
      <c r="J10" s="1"/>
    </row>
    <row r="11" spans="1:10" ht="13.5">
      <c r="A11" s="1"/>
      <c r="B11" s="56" t="s">
        <v>224</v>
      </c>
      <c r="C11" s="9" t="s">
        <v>350</v>
      </c>
      <c r="D11" s="1"/>
      <c r="E11" s="1"/>
      <c r="F11" s="1"/>
      <c r="G11" s="1"/>
      <c r="H11" s="1"/>
      <c r="I11" s="1"/>
      <c r="J11" s="1"/>
    </row>
    <row r="12" spans="1:11" ht="13.5">
      <c r="A12" s="1"/>
      <c r="B12" s="56" t="s">
        <v>304</v>
      </c>
      <c r="C12" s="1" t="s">
        <v>289</v>
      </c>
      <c r="D12" s="1"/>
      <c r="E12" s="1"/>
      <c r="F12" s="1"/>
      <c r="G12" s="1"/>
      <c r="H12" s="1"/>
      <c r="I12" s="1"/>
      <c r="J12" s="1"/>
      <c r="K12" s="1"/>
    </row>
    <row r="13" spans="1:11" ht="13.5">
      <c r="A13" s="1"/>
      <c r="B13" s="56" t="s">
        <v>189</v>
      </c>
      <c r="C13" s="9" t="s">
        <v>194</v>
      </c>
      <c r="D13" s="1"/>
      <c r="E13" s="1"/>
      <c r="F13" s="1"/>
      <c r="G13" s="1"/>
      <c r="H13" s="1"/>
      <c r="I13" s="1"/>
      <c r="J13" s="1"/>
      <c r="K13" s="1"/>
    </row>
    <row r="14" spans="1:3" ht="13.5">
      <c r="A14" s="1"/>
      <c r="B14" s="37" t="s">
        <v>190</v>
      </c>
      <c r="C14" s="70" t="s">
        <v>195</v>
      </c>
    </row>
    <row r="15" spans="1:3" ht="13.5">
      <c r="A15" s="1"/>
      <c r="B15" s="37" t="s">
        <v>191</v>
      </c>
      <c r="C15" s="70" t="s">
        <v>196</v>
      </c>
    </row>
    <row r="16" spans="2:3" ht="13.5">
      <c r="B16" s="37" t="s">
        <v>192</v>
      </c>
      <c r="C16" t="s">
        <v>313</v>
      </c>
    </row>
    <row r="17" spans="2:3" ht="13.5">
      <c r="B17" s="37" t="s">
        <v>420</v>
      </c>
      <c r="C17" t="s">
        <v>421</v>
      </c>
    </row>
    <row r="18" ht="13.5">
      <c r="B18" s="37"/>
    </row>
  </sheetData>
  <sheetProtection/>
  <hyperlinks>
    <hyperlink ref="B4" location="'9-1'!A1" display="9-1"/>
    <hyperlink ref="B5" location="'9-2'!A1" display="9-2"/>
    <hyperlink ref="B11" location="'9-4'!A1" display="9-4"/>
    <hyperlink ref="B13" location="'9-6'!A1" display="9-6"/>
    <hyperlink ref="B14" location="'9-7'!A1" display="9-7"/>
    <hyperlink ref="B15" location="'9-8'!A1" display="9-8"/>
    <hyperlink ref="B16" location="'9-9'!A1" display="9-9"/>
    <hyperlink ref="B8" location="'9-3(2)'!A1" display="9-3(2)"/>
    <hyperlink ref="B10" location="'9-3(4)'!A1" display="9-3(4)"/>
    <hyperlink ref="B12" location="'9-5'!A1" display="9-5"/>
    <hyperlink ref="B9" location="'9-3(3)'!A1" display="9-3(3)"/>
    <hyperlink ref="B7" location="'9-3(1)'!A1" display="9-3(1)"/>
    <hyperlink ref="B17" location="'9-10'!Print_Area" display="9-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76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3" sqref="A3:F3"/>
      <selection pane="bottomLeft" activeCell="A3" sqref="A3:F3"/>
    </sheetView>
  </sheetViews>
  <sheetFormatPr defaultColWidth="9.00390625" defaultRowHeight="13.5"/>
  <cols>
    <col min="1" max="1" width="11.875" style="1" customWidth="1"/>
    <col min="2" max="7" width="13.375" style="1" customWidth="1"/>
    <col min="8" max="16384" width="9.00390625" style="1" customWidth="1"/>
  </cols>
  <sheetData>
    <row r="1" ht="13.5">
      <c r="A1" s="39" t="s">
        <v>198</v>
      </c>
    </row>
    <row r="2" ht="13.5">
      <c r="A2" s="33" t="s">
        <v>55</v>
      </c>
    </row>
    <row r="3" spans="1:7" ht="17.25">
      <c r="A3" s="820" t="s">
        <v>146</v>
      </c>
      <c r="B3" s="820"/>
      <c r="C3" s="820"/>
      <c r="D3" s="820"/>
      <c r="E3" s="820"/>
      <c r="F3" s="820"/>
      <c r="G3" s="820"/>
    </row>
    <row r="4" spans="1:7" s="9" customFormat="1" ht="13.5">
      <c r="A4" s="11"/>
      <c r="B4" s="11"/>
      <c r="C4" s="11"/>
      <c r="D4" s="11"/>
      <c r="E4" s="11"/>
      <c r="F4" s="11"/>
      <c r="G4" s="11"/>
    </row>
    <row r="5" spans="1:7" ht="6" customHeight="1" thickBot="1">
      <c r="A5" s="5"/>
      <c r="B5" s="35"/>
      <c r="C5" s="35"/>
      <c r="D5" s="35"/>
      <c r="E5" s="35"/>
      <c r="F5" s="35"/>
      <c r="G5" s="35"/>
    </row>
    <row r="6" spans="1:8" s="55" customFormat="1" ht="13.5" customHeight="1" thickTop="1">
      <c r="A6" s="685"/>
      <c r="B6" s="848" t="s">
        <v>145</v>
      </c>
      <c r="C6" s="848"/>
      <c r="D6" s="848" t="s">
        <v>144</v>
      </c>
      <c r="E6" s="848"/>
      <c r="F6" s="848" t="s">
        <v>340</v>
      </c>
      <c r="G6" s="849"/>
      <c r="H6" s="103"/>
    </row>
    <row r="7" spans="1:8" s="55" customFormat="1" ht="13.5" customHeight="1">
      <c r="A7" s="688"/>
      <c r="B7" s="104" t="s">
        <v>143</v>
      </c>
      <c r="C7" s="114" t="s">
        <v>305</v>
      </c>
      <c r="D7" s="104" t="s">
        <v>143</v>
      </c>
      <c r="E7" s="114" t="s">
        <v>305</v>
      </c>
      <c r="F7" s="413" t="s">
        <v>478</v>
      </c>
      <c r="G7" s="410" t="s">
        <v>341</v>
      </c>
      <c r="H7" s="103"/>
    </row>
    <row r="8" spans="1:7" s="54" customFormat="1" ht="13.5" customHeight="1">
      <c r="A8" s="118" t="s">
        <v>354</v>
      </c>
      <c r="B8" s="115">
        <v>8316</v>
      </c>
      <c r="C8" s="116" t="s">
        <v>105</v>
      </c>
      <c r="D8" s="117">
        <v>101392</v>
      </c>
      <c r="E8" s="116" t="s">
        <v>105</v>
      </c>
      <c r="F8" s="117">
        <v>15597421</v>
      </c>
      <c r="G8" s="116" t="s">
        <v>105</v>
      </c>
    </row>
    <row r="9" spans="1:7" s="54" customFormat="1" ht="13.5" customHeight="1">
      <c r="A9" s="118" t="s">
        <v>142</v>
      </c>
      <c r="B9" s="115">
        <v>8530</v>
      </c>
      <c r="C9" s="116" t="s">
        <v>105</v>
      </c>
      <c r="D9" s="117">
        <v>102901</v>
      </c>
      <c r="E9" s="116" t="s">
        <v>105</v>
      </c>
      <c r="F9" s="117">
        <v>18491477</v>
      </c>
      <c r="G9" s="116" t="s">
        <v>105</v>
      </c>
    </row>
    <row r="10" spans="1:7" s="54" customFormat="1" ht="13.5" customHeight="1">
      <c r="A10" s="118" t="s">
        <v>141</v>
      </c>
      <c r="B10" s="115">
        <v>8599</v>
      </c>
      <c r="C10" s="116" t="s">
        <v>105</v>
      </c>
      <c r="D10" s="117">
        <v>106087</v>
      </c>
      <c r="E10" s="116" t="s">
        <v>105</v>
      </c>
      <c r="F10" s="117">
        <v>22265317</v>
      </c>
      <c r="G10" s="116" t="s">
        <v>105</v>
      </c>
    </row>
    <row r="11" spans="1:7" s="54" customFormat="1" ht="13.5" customHeight="1">
      <c r="A11" s="118" t="s">
        <v>140</v>
      </c>
      <c r="B11" s="115">
        <v>8680</v>
      </c>
      <c r="C11" s="116" t="s">
        <v>105</v>
      </c>
      <c r="D11" s="117">
        <v>108380</v>
      </c>
      <c r="E11" s="116" t="s">
        <v>105</v>
      </c>
      <c r="F11" s="117">
        <v>26208738</v>
      </c>
      <c r="G11" s="116" t="s">
        <v>105</v>
      </c>
    </row>
    <row r="12" spans="1:7" s="54" customFormat="1" ht="13.5" customHeight="1">
      <c r="A12" s="118" t="s">
        <v>139</v>
      </c>
      <c r="B12" s="115">
        <v>9592</v>
      </c>
      <c r="C12" s="116" t="s">
        <v>105</v>
      </c>
      <c r="D12" s="117">
        <v>115508</v>
      </c>
      <c r="E12" s="116" t="s">
        <v>105</v>
      </c>
      <c r="F12" s="117">
        <v>33179490</v>
      </c>
      <c r="G12" s="116" t="s">
        <v>105</v>
      </c>
    </row>
    <row r="13" spans="1:7" s="54" customFormat="1" ht="13.5" customHeight="1">
      <c r="A13" s="118" t="s">
        <v>138</v>
      </c>
      <c r="B13" s="115">
        <v>9650</v>
      </c>
      <c r="C13" s="116" t="s">
        <v>105</v>
      </c>
      <c r="D13" s="117">
        <v>118495</v>
      </c>
      <c r="E13" s="116" t="s">
        <v>105</v>
      </c>
      <c r="F13" s="117">
        <v>38735288</v>
      </c>
      <c r="G13" s="116" t="s">
        <v>105</v>
      </c>
    </row>
    <row r="14" spans="1:7" s="54" customFormat="1" ht="13.5" customHeight="1">
      <c r="A14" s="118" t="s">
        <v>137</v>
      </c>
      <c r="B14" s="115">
        <v>9490</v>
      </c>
      <c r="C14" s="116" t="s">
        <v>105</v>
      </c>
      <c r="D14" s="117">
        <v>116104</v>
      </c>
      <c r="E14" s="116" t="s">
        <v>105</v>
      </c>
      <c r="F14" s="117">
        <v>41592026</v>
      </c>
      <c r="G14" s="116" t="s">
        <v>105</v>
      </c>
    </row>
    <row r="15" spans="1:7" s="54" customFormat="1" ht="13.5" customHeight="1">
      <c r="A15" s="118" t="s">
        <v>136</v>
      </c>
      <c r="B15" s="115">
        <v>9949</v>
      </c>
      <c r="C15" s="116" t="s">
        <v>105</v>
      </c>
      <c r="D15" s="117">
        <v>118512</v>
      </c>
      <c r="E15" s="116" t="s">
        <v>105</v>
      </c>
      <c r="F15" s="117">
        <v>47914879</v>
      </c>
      <c r="G15" s="116" t="s">
        <v>105</v>
      </c>
    </row>
    <row r="16" spans="1:7" s="54" customFormat="1" ht="13.5" customHeight="1">
      <c r="A16" s="118" t="s">
        <v>135</v>
      </c>
      <c r="B16" s="115">
        <v>10012</v>
      </c>
      <c r="C16" s="116" t="s">
        <v>105</v>
      </c>
      <c r="D16" s="117">
        <v>120457</v>
      </c>
      <c r="E16" s="116" t="s">
        <v>105</v>
      </c>
      <c r="F16" s="117">
        <v>63559039</v>
      </c>
      <c r="G16" s="116" t="s">
        <v>105</v>
      </c>
    </row>
    <row r="17" spans="1:7" s="54" customFormat="1" ht="13.5" customHeight="1">
      <c r="A17" s="118" t="s">
        <v>134</v>
      </c>
      <c r="B17" s="115">
        <v>9598</v>
      </c>
      <c r="C17" s="116" t="s">
        <v>105</v>
      </c>
      <c r="D17" s="117">
        <v>109420</v>
      </c>
      <c r="E17" s="116" t="s">
        <v>105</v>
      </c>
      <c r="F17" s="117">
        <v>70646743</v>
      </c>
      <c r="G17" s="116" t="s">
        <v>105</v>
      </c>
    </row>
    <row r="18" spans="1:7" s="54" customFormat="1" ht="13.5" customHeight="1">
      <c r="A18" s="118" t="s">
        <v>133</v>
      </c>
      <c r="B18" s="115">
        <v>9744</v>
      </c>
      <c r="C18" s="116" t="s">
        <v>105</v>
      </c>
      <c r="D18" s="117">
        <v>107502</v>
      </c>
      <c r="E18" s="116" t="s">
        <v>105</v>
      </c>
      <c r="F18" s="117">
        <v>69804703</v>
      </c>
      <c r="G18" s="116" t="s">
        <v>105</v>
      </c>
    </row>
    <row r="19" spans="1:7" s="54" customFormat="1" ht="13.5" customHeight="1">
      <c r="A19" s="118" t="s">
        <v>132</v>
      </c>
      <c r="B19" s="115">
        <v>9795</v>
      </c>
      <c r="C19" s="116" t="s">
        <v>105</v>
      </c>
      <c r="D19" s="117">
        <v>108853</v>
      </c>
      <c r="E19" s="116" t="s">
        <v>105</v>
      </c>
      <c r="F19" s="117">
        <v>83816848</v>
      </c>
      <c r="G19" s="116" t="s">
        <v>105</v>
      </c>
    </row>
    <row r="20" spans="1:7" s="54" customFormat="1" ht="13.5" customHeight="1">
      <c r="A20" s="118" t="s">
        <v>131</v>
      </c>
      <c r="B20" s="115">
        <v>9638</v>
      </c>
      <c r="C20" s="116" t="s">
        <v>105</v>
      </c>
      <c r="D20" s="117">
        <v>104817</v>
      </c>
      <c r="E20" s="116" t="s">
        <v>105</v>
      </c>
      <c r="F20" s="117">
        <v>86399674</v>
      </c>
      <c r="G20" s="116" t="s">
        <v>105</v>
      </c>
    </row>
    <row r="21" spans="1:7" s="54" customFormat="1" ht="13.5" customHeight="1">
      <c r="A21" s="118" t="s">
        <v>130</v>
      </c>
      <c r="B21" s="115">
        <v>10219</v>
      </c>
      <c r="C21" s="116" t="s">
        <v>105</v>
      </c>
      <c r="D21" s="117">
        <v>106359</v>
      </c>
      <c r="E21" s="116" t="s">
        <v>105</v>
      </c>
      <c r="F21" s="117">
        <v>91892229</v>
      </c>
      <c r="G21" s="116" t="s">
        <v>105</v>
      </c>
    </row>
    <row r="22" spans="1:7" s="54" customFormat="1" ht="13.5" customHeight="1">
      <c r="A22" s="118" t="s">
        <v>129</v>
      </c>
      <c r="B22" s="115">
        <v>10079</v>
      </c>
      <c r="C22" s="116" t="s">
        <v>105</v>
      </c>
      <c r="D22" s="117">
        <v>106766</v>
      </c>
      <c r="E22" s="116" t="s">
        <v>105</v>
      </c>
      <c r="F22" s="117">
        <v>103922889</v>
      </c>
      <c r="G22" s="116" t="s">
        <v>105</v>
      </c>
    </row>
    <row r="23" spans="1:7" s="54" customFormat="1" ht="13.5" customHeight="1">
      <c r="A23" s="118" t="s">
        <v>128</v>
      </c>
      <c r="B23" s="115">
        <v>9918</v>
      </c>
      <c r="C23" s="116" t="s">
        <v>105</v>
      </c>
      <c r="D23" s="117">
        <v>107536</v>
      </c>
      <c r="E23" s="116" t="s">
        <v>105</v>
      </c>
      <c r="F23" s="117">
        <v>117556593</v>
      </c>
      <c r="G23" s="116" t="s">
        <v>105</v>
      </c>
    </row>
    <row r="24" spans="1:7" s="54" customFormat="1" ht="13.5" customHeight="1">
      <c r="A24" s="118" t="s">
        <v>127</v>
      </c>
      <c r="B24" s="115">
        <v>10305</v>
      </c>
      <c r="C24" s="116" t="s">
        <v>105</v>
      </c>
      <c r="D24" s="117">
        <v>110783</v>
      </c>
      <c r="E24" s="116" t="s">
        <v>105</v>
      </c>
      <c r="F24" s="117">
        <v>128643046</v>
      </c>
      <c r="G24" s="116" t="s">
        <v>105</v>
      </c>
    </row>
    <row r="25" spans="1:7" s="54" customFormat="1" ht="13.5" customHeight="1">
      <c r="A25" s="118" t="s">
        <v>126</v>
      </c>
      <c r="B25" s="115">
        <v>10484</v>
      </c>
      <c r="C25" s="116">
        <v>5227</v>
      </c>
      <c r="D25" s="117">
        <v>111418</v>
      </c>
      <c r="E25" s="116">
        <v>100364</v>
      </c>
      <c r="F25" s="117">
        <v>131528185</v>
      </c>
      <c r="G25" s="116">
        <v>127328019</v>
      </c>
    </row>
    <row r="26" spans="1:7" s="54" customFormat="1" ht="13.5" customHeight="1">
      <c r="A26" s="118" t="s">
        <v>125</v>
      </c>
      <c r="B26" s="115">
        <v>10398</v>
      </c>
      <c r="C26" s="119">
        <v>5172</v>
      </c>
      <c r="D26" s="117">
        <v>110984</v>
      </c>
      <c r="E26" s="119">
        <v>100034</v>
      </c>
      <c r="F26" s="117">
        <v>138493043</v>
      </c>
      <c r="G26" s="119">
        <v>134291223</v>
      </c>
    </row>
    <row r="27" spans="1:7" s="54" customFormat="1" ht="13.5" customHeight="1">
      <c r="A27" s="118" t="s">
        <v>124</v>
      </c>
      <c r="B27" s="115">
        <v>10185</v>
      </c>
      <c r="C27" s="119">
        <v>5097</v>
      </c>
      <c r="D27" s="117">
        <v>111119</v>
      </c>
      <c r="E27" s="119">
        <v>100398</v>
      </c>
      <c r="F27" s="117">
        <v>153115780</v>
      </c>
      <c r="G27" s="119">
        <v>149025976</v>
      </c>
    </row>
    <row r="28" spans="1:7" s="54" customFormat="1" ht="13.5" customHeight="1">
      <c r="A28" s="118" t="s">
        <v>123</v>
      </c>
      <c r="B28" s="115">
        <v>9845</v>
      </c>
      <c r="C28" s="119">
        <v>5018</v>
      </c>
      <c r="D28" s="117">
        <v>110560</v>
      </c>
      <c r="E28" s="119">
        <v>100371</v>
      </c>
      <c r="F28" s="117">
        <v>163272459</v>
      </c>
      <c r="G28" s="119">
        <v>159195578</v>
      </c>
    </row>
    <row r="29" spans="1:7" s="54" customFormat="1" ht="13.5" customHeight="1">
      <c r="A29" s="118" t="s">
        <v>122</v>
      </c>
      <c r="B29" s="115">
        <v>9682</v>
      </c>
      <c r="C29" s="119">
        <v>4890</v>
      </c>
      <c r="D29" s="117">
        <v>108837</v>
      </c>
      <c r="E29" s="119">
        <v>98705</v>
      </c>
      <c r="F29" s="117">
        <v>161335874</v>
      </c>
      <c r="G29" s="119">
        <v>157397576</v>
      </c>
    </row>
    <row r="30" spans="1:7" s="54" customFormat="1" ht="13.5" customHeight="1">
      <c r="A30" s="118" t="s">
        <v>121</v>
      </c>
      <c r="B30" s="115">
        <v>9304</v>
      </c>
      <c r="C30" s="119">
        <v>4730</v>
      </c>
      <c r="D30" s="117">
        <v>107219</v>
      </c>
      <c r="E30" s="119">
        <v>97532</v>
      </c>
      <c r="F30" s="117">
        <v>162513911</v>
      </c>
      <c r="G30" s="119">
        <v>158210141</v>
      </c>
    </row>
    <row r="31" spans="1:7" s="54" customFormat="1" ht="13.5" customHeight="1">
      <c r="A31" s="118" t="s">
        <v>276</v>
      </c>
      <c r="B31" s="115">
        <v>9128</v>
      </c>
      <c r="C31" s="119">
        <v>4707</v>
      </c>
      <c r="D31" s="117">
        <v>107597</v>
      </c>
      <c r="E31" s="119">
        <v>98208</v>
      </c>
      <c r="F31" s="117">
        <v>171053861</v>
      </c>
      <c r="G31" s="119">
        <v>167268703</v>
      </c>
    </row>
    <row r="32" spans="1:7" s="54" customFormat="1" ht="13.5" customHeight="1">
      <c r="A32" s="120" t="s">
        <v>223</v>
      </c>
      <c r="B32" s="115">
        <v>9186</v>
      </c>
      <c r="C32" s="119">
        <v>4774</v>
      </c>
      <c r="D32" s="117">
        <v>109467</v>
      </c>
      <c r="E32" s="119">
        <v>100021</v>
      </c>
      <c r="F32" s="117">
        <v>186528446</v>
      </c>
      <c r="G32" s="119">
        <v>181924665</v>
      </c>
    </row>
    <row r="33" spans="1:7" s="54" customFormat="1" ht="13.5" customHeight="1">
      <c r="A33" s="118" t="s">
        <v>277</v>
      </c>
      <c r="B33" s="115">
        <v>9097</v>
      </c>
      <c r="C33" s="119">
        <v>4782</v>
      </c>
      <c r="D33" s="117">
        <v>110617</v>
      </c>
      <c r="E33" s="119">
        <v>101187</v>
      </c>
      <c r="F33" s="117">
        <v>200921218</v>
      </c>
      <c r="G33" s="119">
        <v>195882212</v>
      </c>
    </row>
    <row r="34" spans="1:7" s="54" customFormat="1" ht="13.5" customHeight="1">
      <c r="A34" s="118" t="s">
        <v>120</v>
      </c>
      <c r="B34" s="115">
        <v>9281</v>
      </c>
      <c r="C34" s="119">
        <v>4922</v>
      </c>
      <c r="D34" s="117">
        <v>113471</v>
      </c>
      <c r="E34" s="119">
        <v>104113</v>
      </c>
      <c r="F34" s="117">
        <v>217910569</v>
      </c>
      <c r="G34" s="119">
        <v>212864750</v>
      </c>
    </row>
    <row r="35" spans="1:7" s="54" customFormat="1" ht="13.5" customHeight="1">
      <c r="A35" s="118" t="s">
        <v>119</v>
      </c>
      <c r="B35" s="115">
        <v>9115</v>
      </c>
      <c r="C35" s="119">
        <v>4879</v>
      </c>
      <c r="D35" s="117">
        <v>112659</v>
      </c>
      <c r="E35" s="119">
        <v>103555</v>
      </c>
      <c r="F35" s="117">
        <v>211444670</v>
      </c>
      <c r="G35" s="119">
        <v>206751979</v>
      </c>
    </row>
    <row r="36" spans="1:7" s="54" customFormat="1" ht="13.5" customHeight="1">
      <c r="A36" s="118" t="s">
        <v>118</v>
      </c>
      <c r="B36" s="115">
        <v>8726</v>
      </c>
      <c r="C36" s="119">
        <v>4631</v>
      </c>
      <c r="D36" s="117">
        <v>108502</v>
      </c>
      <c r="E36" s="119">
        <v>99852</v>
      </c>
      <c r="F36" s="117">
        <v>197146705</v>
      </c>
      <c r="G36" s="119">
        <v>192530423</v>
      </c>
    </row>
    <row r="37" spans="1:7" s="54" customFormat="1" ht="13.5" customHeight="1">
      <c r="A37" s="118" t="s">
        <v>117</v>
      </c>
      <c r="B37" s="115">
        <v>8437</v>
      </c>
      <c r="C37" s="119">
        <v>4537</v>
      </c>
      <c r="D37" s="117">
        <v>105810</v>
      </c>
      <c r="E37" s="119">
        <v>97604</v>
      </c>
      <c r="F37" s="117">
        <v>190299588</v>
      </c>
      <c r="G37" s="119">
        <v>185855575</v>
      </c>
    </row>
    <row r="38" spans="1:7" s="54" customFormat="1" ht="13.5" customHeight="1">
      <c r="A38" s="118" t="s">
        <v>116</v>
      </c>
      <c r="B38" s="115">
        <v>8240</v>
      </c>
      <c r="C38" s="119">
        <v>4449</v>
      </c>
      <c r="D38" s="117">
        <v>103555</v>
      </c>
      <c r="E38" s="119">
        <v>95606</v>
      </c>
      <c r="F38" s="117">
        <v>196731880</v>
      </c>
      <c r="G38" s="119">
        <v>192346561</v>
      </c>
    </row>
    <row r="39" spans="1:7" s="54" customFormat="1" ht="13.5" customHeight="1">
      <c r="A39" s="118" t="s">
        <v>115</v>
      </c>
      <c r="B39" s="115">
        <v>8065</v>
      </c>
      <c r="C39" s="119">
        <v>4381</v>
      </c>
      <c r="D39" s="117">
        <v>102216</v>
      </c>
      <c r="E39" s="119">
        <v>94468</v>
      </c>
      <c r="F39" s="117">
        <v>200238624</v>
      </c>
      <c r="G39" s="119">
        <v>195971259</v>
      </c>
    </row>
    <row r="40" spans="1:7" s="54" customFormat="1" ht="13.5" customHeight="1">
      <c r="A40" s="118" t="s">
        <v>114</v>
      </c>
      <c r="B40" s="115">
        <v>7922</v>
      </c>
      <c r="C40" s="119">
        <v>4275</v>
      </c>
      <c r="D40" s="117">
        <v>100529</v>
      </c>
      <c r="E40" s="119">
        <v>92852</v>
      </c>
      <c r="F40" s="117">
        <v>208239180</v>
      </c>
      <c r="G40" s="119">
        <v>203825769</v>
      </c>
    </row>
    <row r="41" spans="1:7" s="54" customFormat="1" ht="13.5" customHeight="1">
      <c r="A41" s="118" t="s">
        <v>278</v>
      </c>
      <c r="B41" s="115">
        <v>7902</v>
      </c>
      <c r="C41" s="119">
        <v>4168</v>
      </c>
      <c r="D41" s="117">
        <v>99904</v>
      </c>
      <c r="E41" s="119">
        <v>92102</v>
      </c>
      <c r="F41" s="117">
        <v>198603473</v>
      </c>
      <c r="G41" s="119">
        <v>194316384</v>
      </c>
    </row>
    <row r="42" spans="1:7" s="54" customFormat="1" ht="13.5" customHeight="1">
      <c r="A42" s="118" t="s">
        <v>113</v>
      </c>
      <c r="B42" s="115">
        <v>7603</v>
      </c>
      <c r="C42" s="119">
        <v>4055</v>
      </c>
      <c r="D42" s="117">
        <v>96866</v>
      </c>
      <c r="E42" s="119">
        <v>89475</v>
      </c>
      <c r="F42" s="117">
        <v>191547805</v>
      </c>
      <c r="G42" s="119">
        <v>187713213</v>
      </c>
    </row>
    <row r="43" spans="1:7" s="54" customFormat="1" ht="13.5" customHeight="1">
      <c r="A43" s="118" t="s">
        <v>112</v>
      </c>
      <c r="B43" s="115">
        <v>7292</v>
      </c>
      <c r="C43" s="119">
        <v>3849</v>
      </c>
      <c r="D43" s="117">
        <v>94078</v>
      </c>
      <c r="E43" s="119">
        <v>86918</v>
      </c>
      <c r="F43" s="117">
        <v>201348397</v>
      </c>
      <c r="G43" s="119">
        <v>197434742</v>
      </c>
    </row>
    <row r="44" spans="1:7" s="54" customFormat="1" ht="13.5" customHeight="1">
      <c r="A44" s="118" t="s">
        <v>111</v>
      </c>
      <c r="B44" s="115">
        <v>6948</v>
      </c>
      <c r="C44" s="119">
        <v>3751</v>
      </c>
      <c r="D44" s="117">
        <v>90810</v>
      </c>
      <c r="E44" s="119">
        <v>84227</v>
      </c>
      <c r="F44" s="117">
        <v>180925754</v>
      </c>
      <c r="G44" s="119">
        <v>177705295</v>
      </c>
    </row>
    <row r="45" spans="1:7" s="54" customFormat="1" ht="13.5" customHeight="1">
      <c r="A45" s="118" t="s">
        <v>110</v>
      </c>
      <c r="B45" s="121" t="s">
        <v>105</v>
      </c>
      <c r="C45" s="119">
        <v>3390</v>
      </c>
      <c r="D45" s="116" t="s">
        <v>105</v>
      </c>
      <c r="E45" s="119">
        <v>79077</v>
      </c>
      <c r="F45" s="116" t="s">
        <v>105</v>
      </c>
      <c r="G45" s="119">
        <v>168709409</v>
      </c>
    </row>
    <row r="46" spans="1:7" s="54" customFormat="1" ht="13.5" customHeight="1">
      <c r="A46" s="118" t="s">
        <v>109</v>
      </c>
      <c r="B46" s="121">
        <v>6217</v>
      </c>
      <c r="C46" s="119">
        <v>3367</v>
      </c>
      <c r="D46" s="116">
        <v>83873</v>
      </c>
      <c r="E46" s="119">
        <v>78026</v>
      </c>
      <c r="F46" s="116">
        <v>177653551</v>
      </c>
      <c r="G46" s="119">
        <v>174755179</v>
      </c>
    </row>
    <row r="47" spans="1:7" s="110" customFormat="1" ht="13.5" customHeight="1">
      <c r="A47" s="118" t="s">
        <v>108</v>
      </c>
      <c r="B47" s="121" t="s">
        <v>105</v>
      </c>
      <c r="C47" s="119">
        <v>3106</v>
      </c>
      <c r="D47" s="116" t="s">
        <v>105</v>
      </c>
      <c r="E47" s="119">
        <v>76386</v>
      </c>
      <c r="F47" s="116" t="s">
        <v>105</v>
      </c>
      <c r="G47" s="119">
        <v>181331862</v>
      </c>
    </row>
    <row r="48" spans="1:7" s="54" customFormat="1" ht="13.5" customHeight="1">
      <c r="A48" s="118" t="s">
        <v>107</v>
      </c>
      <c r="B48" s="121">
        <v>5793</v>
      </c>
      <c r="C48" s="119">
        <v>3152</v>
      </c>
      <c r="D48" s="116">
        <v>80567</v>
      </c>
      <c r="E48" s="119">
        <v>75209</v>
      </c>
      <c r="F48" s="116">
        <v>187956461</v>
      </c>
      <c r="G48" s="119">
        <v>185226120</v>
      </c>
    </row>
    <row r="49" spans="1:7" s="54" customFormat="1" ht="13.5" customHeight="1">
      <c r="A49" s="118" t="s">
        <v>106</v>
      </c>
      <c r="B49" s="121" t="s">
        <v>105</v>
      </c>
      <c r="C49" s="119">
        <v>2897</v>
      </c>
      <c r="D49" s="116" t="s">
        <v>105</v>
      </c>
      <c r="E49" s="119">
        <v>76585</v>
      </c>
      <c r="F49" s="116" t="s">
        <v>105</v>
      </c>
      <c r="G49" s="119">
        <v>201820051</v>
      </c>
    </row>
    <row r="50" spans="1:7" s="54" customFormat="1" ht="13.5" customHeight="1">
      <c r="A50" s="118" t="s">
        <v>279</v>
      </c>
      <c r="B50" s="121" t="s">
        <v>105</v>
      </c>
      <c r="C50" s="119">
        <v>2859</v>
      </c>
      <c r="D50" s="116" t="s">
        <v>105</v>
      </c>
      <c r="E50" s="119">
        <v>78164</v>
      </c>
      <c r="F50" s="116" t="s">
        <v>105</v>
      </c>
      <c r="G50" s="119">
        <v>216122443</v>
      </c>
    </row>
    <row r="51" spans="1:7" s="54" customFormat="1" ht="13.5" customHeight="1">
      <c r="A51" s="118" t="s">
        <v>280</v>
      </c>
      <c r="B51" s="121">
        <v>5356</v>
      </c>
      <c r="C51" s="119">
        <v>2891</v>
      </c>
      <c r="D51" s="116">
        <v>80500</v>
      </c>
      <c r="E51" s="119">
        <v>75468</v>
      </c>
      <c r="F51" s="116">
        <v>212205900</v>
      </c>
      <c r="G51" s="119">
        <v>209512022</v>
      </c>
    </row>
    <row r="52" spans="1:7" s="54" customFormat="1" ht="13.5" customHeight="1">
      <c r="A52" s="118" t="s">
        <v>247</v>
      </c>
      <c r="B52" s="121" t="s">
        <v>105</v>
      </c>
      <c r="C52" s="119">
        <v>2585</v>
      </c>
      <c r="D52" s="116" t="s">
        <v>105</v>
      </c>
      <c r="E52" s="119">
        <v>70075</v>
      </c>
      <c r="F52" s="116" t="s">
        <v>105</v>
      </c>
      <c r="G52" s="119">
        <v>167340100</v>
      </c>
    </row>
    <row r="53" spans="1:7" s="54" customFormat="1" ht="13.5" customHeight="1">
      <c r="A53" s="118" t="s">
        <v>316</v>
      </c>
      <c r="B53" s="116" t="s">
        <v>105</v>
      </c>
      <c r="C53" s="119">
        <v>2466</v>
      </c>
      <c r="D53" s="116" t="s">
        <v>105</v>
      </c>
      <c r="E53" s="119">
        <v>69545</v>
      </c>
      <c r="F53" s="116" t="s">
        <v>105</v>
      </c>
      <c r="G53" s="119">
        <v>180700620</v>
      </c>
    </row>
    <row r="54" spans="1:7" s="54" customFormat="1" ht="13.5" customHeight="1">
      <c r="A54" s="118" t="s">
        <v>320</v>
      </c>
      <c r="B54" s="116">
        <v>4865</v>
      </c>
      <c r="C54" s="119">
        <v>2587</v>
      </c>
      <c r="D54" s="116">
        <v>74456</v>
      </c>
      <c r="E54" s="119">
        <v>69891</v>
      </c>
      <c r="F54" s="116">
        <v>193929355</v>
      </c>
      <c r="G54" s="119">
        <v>191258454</v>
      </c>
    </row>
    <row r="55" spans="1:8" s="54" customFormat="1" ht="13.5" customHeight="1">
      <c r="A55" s="118" t="s">
        <v>325</v>
      </c>
      <c r="B55" s="116" t="s">
        <v>105</v>
      </c>
      <c r="C55" s="116">
        <v>2391</v>
      </c>
      <c r="D55" s="116" t="s">
        <v>105</v>
      </c>
      <c r="E55" s="116">
        <v>67394</v>
      </c>
      <c r="F55" s="116" t="s">
        <v>105</v>
      </c>
      <c r="G55" s="116">
        <v>193438328</v>
      </c>
      <c r="H55" s="69"/>
    </row>
    <row r="56" spans="1:8" s="54" customFormat="1" ht="13.5" customHeight="1">
      <c r="A56" s="118" t="s">
        <v>326</v>
      </c>
      <c r="B56" s="116" t="s">
        <v>105</v>
      </c>
      <c r="C56" s="116">
        <v>2303</v>
      </c>
      <c r="D56" s="116" t="s">
        <v>105</v>
      </c>
      <c r="E56" s="116">
        <v>68142</v>
      </c>
      <c r="F56" s="116" t="s">
        <v>105</v>
      </c>
      <c r="G56" s="116">
        <v>183013536</v>
      </c>
      <c r="H56" s="69"/>
    </row>
    <row r="57" spans="1:8" s="110" customFormat="1" ht="13.5" customHeight="1">
      <c r="A57" s="118" t="s">
        <v>324</v>
      </c>
      <c r="B57" s="121" t="s">
        <v>105</v>
      </c>
      <c r="C57" s="116">
        <v>2215</v>
      </c>
      <c r="D57" s="116" t="s">
        <v>105</v>
      </c>
      <c r="E57" s="116">
        <v>68502</v>
      </c>
      <c r="F57" s="116" t="s">
        <v>105</v>
      </c>
      <c r="G57" s="116">
        <v>189182938</v>
      </c>
      <c r="H57" s="109"/>
    </row>
    <row r="58" spans="1:8" s="110" customFormat="1" ht="13.5" customHeight="1">
      <c r="A58" s="118" t="s">
        <v>400</v>
      </c>
      <c r="B58" s="116">
        <v>4632</v>
      </c>
      <c r="C58" s="116">
        <v>2570</v>
      </c>
      <c r="D58" s="116">
        <v>76547</v>
      </c>
      <c r="E58" s="116">
        <v>72469</v>
      </c>
      <c r="F58" s="116">
        <v>200786120</v>
      </c>
      <c r="G58" s="116">
        <v>203926074</v>
      </c>
      <c r="H58" s="109"/>
    </row>
    <row r="59" spans="1:8" s="110" customFormat="1" ht="13.5" customHeight="1">
      <c r="A59" s="430" t="s">
        <v>353</v>
      </c>
      <c r="B59" s="121" t="s">
        <v>105</v>
      </c>
      <c r="C59" s="116">
        <v>2161</v>
      </c>
      <c r="D59" s="116" t="s">
        <v>105</v>
      </c>
      <c r="E59" s="116">
        <v>72942</v>
      </c>
      <c r="F59" s="116" t="s">
        <v>105</v>
      </c>
      <c r="G59" s="116">
        <v>204366501</v>
      </c>
      <c r="H59" s="109"/>
    </row>
    <row r="60" spans="1:8" s="110" customFormat="1" ht="13.5" customHeight="1">
      <c r="A60" s="430" t="s">
        <v>385</v>
      </c>
      <c r="B60" s="116" t="s">
        <v>105</v>
      </c>
      <c r="C60" s="116">
        <v>2124</v>
      </c>
      <c r="D60" s="116" t="s">
        <v>105</v>
      </c>
      <c r="E60" s="116">
        <v>73300</v>
      </c>
      <c r="F60" s="116" t="s">
        <v>105</v>
      </c>
      <c r="G60" s="183">
        <v>210616008</v>
      </c>
      <c r="H60" s="109"/>
    </row>
    <row r="61" spans="1:8" s="110" customFormat="1" ht="13.5" customHeight="1">
      <c r="A61" s="430" t="s">
        <v>401</v>
      </c>
      <c r="B61" s="116" t="s">
        <v>105</v>
      </c>
      <c r="C61" s="116">
        <v>2091</v>
      </c>
      <c r="D61" s="116" t="s">
        <v>105</v>
      </c>
      <c r="E61" s="116">
        <v>74437</v>
      </c>
      <c r="F61" s="116" t="s">
        <v>105</v>
      </c>
      <c r="G61" s="183">
        <v>224944302</v>
      </c>
      <c r="H61" s="109"/>
    </row>
    <row r="62" spans="1:8" s="110" customFormat="1" ht="13.5" customHeight="1">
      <c r="A62" s="415" t="s">
        <v>467</v>
      </c>
      <c r="B62" s="400">
        <v>4221</v>
      </c>
      <c r="C62" s="400">
        <v>2032</v>
      </c>
      <c r="D62" s="400">
        <v>77115</v>
      </c>
      <c r="E62" s="400">
        <v>72879</v>
      </c>
      <c r="F62" s="400">
        <v>225938762</v>
      </c>
      <c r="G62" s="488">
        <v>225907590</v>
      </c>
      <c r="H62" s="109"/>
    </row>
    <row r="63" spans="1:7" s="54" customFormat="1" ht="11.25">
      <c r="A63" s="425" t="s">
        <v>104</v>
      </c>
      <c r="B63" s="426"/>
      <c r="C63" s="427"/>
      <c r="D63" s="426"/>
      <c r="E63" s="427"/>
      <c r="F63" s="426"/>
      <c r="G63" s="427"/>
    </row>
    <row r="64" spans="1:7" s="55" customFormat="1" ht="11.25">
      <c r="A64" s="428" t="s">
        <v>103</v>
      </c>
      <c r="B64" s="428"/>
      <c r="C64" s="424"/>
      <c r="D64" s="424"/>
      <c r="E64" s="424"/>
      <c r="F64" s="424"/>
      <c r="G64" s="424"/>
    </row>
    <row r="65" spans="1:7" s="55" customFormat="1" ht="11.25">
      <c r="A65" s="428" t="s">
        <v>468</v>
      </c>
      <c r="B65" s="428"/>
      <c r="C65" s="424"/>
      <c r="D65" s="424"/>
      <c r="E65" s="424"/>
      <c r="F65" s="424"/>
      <c r="G65" s="424"/>
    </row>
    <row r="66" spans="1:7" s="55" customFormat="1" ht="11.25">
      <c r="A66" s="428" t="s">
        <v>469</v>
      </c>
      <c r="B66" s="428"/>
      <c r="C66" s="424"/>
      <c r="D66" s="424"/>
      <c r="E66" s="424"/>
      <c r="F66" s="424"/>
      <c r="G66" s="424"/>
    </row>
    <row r="67" spans="1:7" s="55" customFormat="1" ht="11.25">
      <c r="A67" s="428" t="s">
        <v>386</v>
      </c>
      <c r="B67" s="428"/>
      <c r="C67" s="424"/>
      <c r="D67" s="424"/>
      <c r="E67" s="424"/>
      <c r="F67" s="424"/>
      <c r="G67" s="424"/>
    </row>
    <row r="68" spans="1:7" s="55" customFormat="1" ht="11.25">
      <c r="A68" s="428"/>
      <c r="B68" s="428"/>
      <c r="C68" s="424"/>
      <c r="D68" s="424"/>
      <c r="E68" s="424"/>
      <c r="F68" s="424"/>
      <c r="G68" s="424"/>
    </row>
    <row r="69" spans="1:7" s="55" customFormat="1" ht="12.75" customHeight="1">
      <c r="A69" s="416"/>
      <c r="B69" s="402"/>
      <c r="C69" s="402"/>
      <c r="D69" s="402"/>
      <c r="E69" s="54"/>
      <c r="F69" s="54"/>
      <c r="G69" s="54"/>
    </row>
    <row r="70" spans="1:7" ht="13.5">
      <c r="A70" s="3"/>
      <c r="B70" s="2"/>
      <c r="C70" s="2"/>
      <c r="D70" s="2"/>
      <c r="E70" s="2"/>
      <c r="F70" s="2"/>
      <c r="G70" s="2"/>
    </row>
    <row r="71" spans="1:7" ht="13.5">
      <c r="A71" s="3"/>
      <c r="B71" s="2"/>
      <c r="C71" s="2"/>
      <c r="D71" s="2"/>
      <c r="E71" s="2"/>
      <c r="F71" s="2"/>
      <c r="G71" s="2"/>
    </row>
    <row r="72" spans="1:7" ht="13.5">
      <c r="A72" s="3"/>
      <c r="B72" s="2"/>
      <c r="C72" s="2"/>
      <c r="D72" s="2"/>
      <c r="E72" s="2"/>
      <c r="F72" s="2"/>
      <c r="G72" s="2"/>
    </row>
    <row r="73" spans="1:7" ht="13.5">
      <c r="A73" s="3"/>
      <c r="B73" s="2"/>
      <c r="C73" s="2"/>
      <c r="D73" s="2"/>
      <c r="E73" s="2"/>
      <c r="F73" s="2"/>
      <c r="G73" s="2"/>
    </row>
    <row r="74" spans="1:7" ht="13.5">
      <c r="A74" s="2"/>
      <c r="B74" s="2"/>
      <c r="C74" s="2"/>
      <c r="D74" s="2"/>
      <c r="E74" s="2"/>
      <c r="F74" s="2"/>
      <c r="G74" s="2"/>
    </row>
    <row r="75" spans="1:7" ht="13.5">
      <c r="A75" s="2"/>
      <c r="B75" s="2"/>
      <c r="C75" s="2"/>
      <c r="D75" s="2"/>
      <c r="E75" s="2"/>
      <c r="F75" s="2"/>
      <c r="G75" s="2"/>
    </row>
    <row r="76" spans="1:7" ht="13.5">
      <c r="A76" s="2"/>
      <c r="B76" s="2"/>
      <c r="C76" s="2"/>
      <c r="D76" s="2"/>
      <c r="E76" s="2"/>
      <c r="F76" s="2"/>
      <c r="G76" s="2"/>
    </row>
  </sheetData>
  <sheetProtection/>
  <mergeCells count="5">
    <mergeCell ref="A3:G3"/>
    <mergeCell ref="A6:A7"/>
    <mergeCell ref="B6:C6"/>
    <mergeCell ref="D6:E6"/>
    <mergeCell ref="F6:G6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937007874015748" footer="0.31496062992125984"/>
  <pageSetup blackAndWhite="1" fitToHeight="1" fitToWidth="1" horizontalDpi="300" verticalDpi="3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/>
  <dimension ref="A1:Y27"/>
  <sheetViews>
    <sheetView showGridLines="0" view="pageBreakPreview" zoomScale="115" zoomScaleNormal="115" zoomScaleSheetLayoutView="115" zoomScalePageLayoutView="0" workbookViewId="0" topLeftCell="A1">
      <pane xSplit="1" ySplit="9" topLeftCell="B10" activePane="bottomRight" state="frozen"/>
      <selection pane="topLeft"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ColWidth="8.25390625" defaultRowHeight="13.5" outlineLevelCol="1"/>
  <cols>
    <col min="1" max="1" width="12.00390625" style="195" customWidth="1"/>
    <col min="2" max="2" width="7.00390625" style="195" customWidth="1" outlineLevel="1"/>
    <col min="3" max="3" width="6.75390625" style="195" customWidth="1" outlineLevel="1"/>
    <col min="4" max="5" width="7.00390625" style="195" customWidth="1" outlineLevel="1"/>
    <col min="6" max="8" width="6.75390625" style="195" customWidth="1" outlineLevel="1"/>
    <col min="9" max="11" width="7.00390625" style="195" customWidth="1" outlineLevel="1"/>
    <col min="12" max="23" width="7.00390625" style="195" customWidth="1"/>
    <col min="24" max="16384" width="8.25390625" style="195" customWidth="1"/>
  </cols>
  <sheetData>
    <row r="1" ht="13.5">
      <c r="A1" s="194" t="s">
        <v>198</v>
      </c>
    </row>
    <row r="2" ht="13.5">
      <c r="A2" s="89" t="s">
        <v>55</v>
      </c>
    </row>
    <row r="3" spans="1:24" ht="17.25">
      <c r="A3" s="854" t="s">
        <v>163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5" ht="17.25">
      <c r="A4" s="90"/>
      <c r="B4" s="90"/>
      <c r="C4" s="90"/>
      <c r="D4" s="90"/>
      <c r="E4" s="865" t="s">
        <v>473</v>
      </c>
      <c r="F4" s="865"/>
      <c r="G4" s="90"/>
      <c r="H4" s="90"/>
      <c r="I4" s="90"/>
      <c r="J4" s="90"/>
      <c r="K4" s="414" t="s">
        <v>162</v>
      </c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X4" s="91" t="s">
        <v>162</v>
      </c>
      <c r="Y4" s="92"/>
    </row>
    <row r="5" spans="1:24" ht="6" customHeight="1" thickBot="1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189"/>
      <c r="X5" s="189"/>
    </row>
    <row r="6" spans="1:24" s="87" customFormat="1" ht="13.5" customHeight="1" thickTop="1">
      <c r="A6" s="876"/>
      <c r="B6" s="879" t="s">
        <v>161</v>
      </c>
      <c r="C6" s="882" t="s">
        <v>160</v>
      </c>
      <c r="D6" s="885" t="s">
        <v>159</v>
      </c>
      <c r="E6" s="886"/>
      <c r="F6" s="886"/>
      <c r="G6" s="887"/>
      <c r="H6" s="201"/>
      <c r="I6" s="857" t="s">
        <v>308</v>
      </c>
      <c r="J6" s="202"/>
      <c r="K6" s="203"/>
      <c r="L6" s="203"/>
      <c r="M6" s="853" t="s">
        <v>158</v>
      </c>
      <c r="N6" s="853"/>
      <c r="O6" s="853"/>
      <c r="P6" s="853"/>
      <c r="Q6" s="853"/>
      <c r="R6" s="853"/>
      <c r="S6" s="853"/>
      <c r="T6" s="853"/>
      <c r="U6" s="203"/>
      <c r="V6" s="203"/>
      <c r="W6" s="221"/>
      <c r="X6" s="866" t="s">
        <v>201</v>
      </c>
    </row>
    <row r="7" spans="1:24" s="87" customFormat="1" ht="13.5" customHeight="1">
      <c r="A7" s="877"/>
      <c r="B7" s="880"/>
      <c r="C7" s="883"/>
      <c r="D7" s="860" t="s">
        <v>47</v>
      </c>
      <c r="E7" s="861" t="s">
        <v>157</v>
      </c>
      <c r="F7" s="862" t="s">
        <v>156</v>
      </c>
      <c r="G7" s="861" t="s">
        <v>1</v>
      </c>
      <c r="H7" s="204" t="s">
        <v>260</v>
      </c>
      <c r="I7" s="858"/>
      <c r="J7" s="869" t="s">
        <v>47</v>
      </c>
      <c r="K7" s="871" t="s">
        <v>155</v>
      </c>
      <c r="L7" s="872"/>
      <c r="M7" s="872"/>
      <c r="N7" s="872"/>
      <c r="O7" s="198"/>
      <c r="P7" s="198"/>
      <c r="Q7" s="198"/>
      <c r="R7" s="198"/>
      <c r="S7" s="198"/>
      <c r="T7" s="198"/>
      <c r="U7" s="198"/>
      <c r="V7" s="236"/>
      <c r="W7" s="873" t="s">
        <v>154</v>
      </c>
      <c r="X7" s="867"/>
    </row>
    <row r="8" spans="1:24" s="87" customFormat="1" ht="13.5" customHeight="1">
      <c r="A8" s="877"/>
      <c r="B8" s="880"/>
      <c r="C8" s="883"/>
      <c r="D8" s="860"/>
      <c r="E8" s="861"/>
      <c r="F8" s="863"/>
      <c r="G8" s="861"/>
      <c r="H8" s="205" t="s">
        <v>259</v>
      </c>
      <c r="I8" s="858"/>
      <c r="J8" s="869"/>
      <c r="K8" s="859"/>
      <c r="L8" s="855" t="s">
        <v>153</v>
      </c>
      <c r="M8" s="855"/>
      <c r="N8" s="856"/>
      <c r="O8" s="850" t="s">
        <v>152</v>
      </c>
      <c r="P8" s="851"/>
      <c r="Q8" s="851"/>
      <c r="R8" s="851"/>
      <c r="S8" s="851"/>
      <c r="T8" s="851"/>
      <c r="U8" s="852"/>
      <c r="V8" s="888" t="s">
        <v>258</v>
      </c>
      <c r="W8" s="874"/>
      <c r="X8" s="867"/>
    </row>
    <row r="9" spans="1:24" s="88" customFormat="1" ht="13.5" customHeight="1">
      <c r="A9" s="878"/>
      <c r="B9" s="881"/>
      <c r="C9" s="884"/>
      <c r="D9" s="860"/>
      <c r="E9" s="861"/>
      <c r="F9" s="864"/>
      <c r="G9" s="861"/>
      <c r="H9" s="206"/>
      <c r="I9" s="859"/>
      <c r="J9" s="870"/>
      <c r="K9" s="871"/>
      <c r="L9" s="247" t="s">
        <v>47</v>
      </c>
      <c r="M9" s="223" t="s">
        <v>151</v>
      </c>
      <c r="N9" s="223" t="s">
        <v>1</v>
      </c>
      <c r="O9" s="222" t="s">
        <v>47</v>
      </c>
      <c r="P9" s="223" t="s">
        <v>151</v>
      </c>
      <c r="Q9" s="223" t="s">
        <v>150</v>
      </c>
      <c r="R9" s="224" t="s">
        <v>149</v>
      </c>
      <c r="S9" s="225" t="s">
        <v>148</v>
      </c>
      <c r="T9" s="82" t="s">
        <v>147</v>
      </c>
      <c r="U9" s="222" t="s">
        <v>1</v>
      </c>
      <c r="V9" s="889"/>
      <c r="W9" s="875"/>
      <c r="X9" s="868"/>
    </row>
    <row r="10" spans="1:24" s="93" customFormat="1" ht="15" customHeight="1">
      <c r="A10" s="490" t="s">
        <v>470</v>
      </c>
      <c r="B10" s="207">
        <v>186927</v>
      </c>
      <c r="C10" s="208" t="s">
        <v>57</v>
      </c>
      <c r="D10" s="208">
        <v>629</v>
      </c>
      <c r="E10" s="208">
        <v>424</v>
      </c>
      <c r="F10" s="208" t="s">
        <v>57</v>
      </c>
      <c r="G10" s="208" t="s">
        <v>57</v>
      </c>
      <c r="H10" s="208" t="s">
        <v>56</v>
      </c>
      <c r="I10" s="208">
        <v>23257</v>
      </c>
      <c r="J10" s="208" t="s">
        <v>57</v>
      </c>
      <c r="K10" s="208" t="s">
        <v>57</v>
      </c>
      <c r="L10" s="208">
        <v>17080</v>
      </c>
      <c r="M10" s="208">
        <v>10525</v>
      </c>
      <c r="N10" s="208">
        <v>6555</v>
      </c>
      <c r="O10" s="208">
        <v>138248</v>
      </c>
      <c r="P10" s="208">
        <v>15268</v>
      </c>
      <c r="Q10" s="208" t="s">
        <v>57</v>
      </c>
      <c r="R10" s="208">
        <v>8757</v>
      </c>
      <c r="S10" s="208" t="s">
        <v>57</v>
      </c>
      <c r="T10" s="208">
        <v>27391</v>
      </c>
      <c r="U10" s="208">
        <v>84567</v>
      </c>
      <c r="V10" s="208" t="s">
        <v>57</v>
      </c>
      <c r="W10" s="208" t="s">
        <v>57</v>
      </c>
      <c r="X10" s="226">
        <v>-1.2</v>
      </c>
    </row>
    <row r="11" spans="1:24" s="94" customFormat="1" ht="15" customHeight="1">
      <c r="A11" s="490" t="s">
        <v>471</v>
      </c>
      <c r="B11" s="209">
        <v>215792</v>
      </c>
      <c r="C11" s="210" t="s">
        <v>57</v>
      </c>
      <c r="D11" s="210">
        <v>600</v>
      </c>
      <c r="E11" s="210">
        <v>417</v>
      </c>
      <c r="F11" s="210" t="s">
        <v>57</v>
      </c>
      <c r="G11" s="210" t="s">
        <v>57</v>
      </c>
      <c r="H11" s="210" t="s">
        <v>56</v>
      </c>
      <c r="I11" s="210">
        <v>25504</v>
      </c>
      <c r="J11" s="210" t="s">
        <v>57</v>
      </c>
      <c r="K11" s="210" t="s">
        <v>57</v>
      </c>
      <c r="L11" s="210">
        <v>18658</v>
      </c>
      <c r="M11" s="210">
        <v>12607</v>
      </c>
      <c r="N11" s="210">
        <v>6052</v>
      </c>
      <c r="O11" s="210">
        <v>157178</v>
      </c>
      <c r="P11" s="210">
        <v>15890</v>
      </c>
      <c r="Q11" s="210">
        <v>2185</v>
      </c>
      <c r="R11" s="210">
        <v>9670</v>
      </c>
      <c r="S11" s="210" t="s">
        <v>56</v>
      </c>
      <c r="T11" s="210">
        <v>27880</v>
      </c>
      <c r="U11" s="210">
        <v>101550</v>
      </c>
      <c r="V11" s="210" t="s">
        <v>57</v>
      </c>
      <c r="W11" s="210" t="s">
        <v>57</v>
      </c>
      <c r="X11" s="227">
        <v>11.2</v>
      </c>
    </row>
    <row r="12" spans="1:24" s="93" customFormat="1" ht="15" customHeight="1">
      <c r="A12" s="489" t="s">
        <v>472</v>
      </c>
      <c r="B12" s="344">
        <v>171679</v>
      </c>
      <c r="C12" s="210" t="s">
        <v>57</v>
      </c>
      <c r="D12" s="342">
        <v>427</v>
      </c>
      <c r="E12" s="342">
        <v>302</v>
      </c>
      <c r="F12" s="210" t="s">
        <v>57</v>
      </c>
      <c r="G12" s="210" t="s">
        <v>57</v>
      </c>
      <c r="H12" s="342" t="s">
        <v>56</v>
      </c>
      <c r="I12" s="342">
        <v>17470</v>
      </c>
      <c r="J12" s="342"/>
      <c r="K12" s="342"/>
      <c r="L12" s="342">
        <v>14953</v>
      </c>
      <c r="M12" s="342">
        <v>10455</v>
      </c>
      <c r="N12" s="342">
        <v>4499</v>
      </c>
      <c r="O12" s="342">
        <v>126553</v>
      </c>
      <c r="P12" s="342">
        <v>11602</v>
      </c>
      <c r="Q12" s="342" t="s">
        <v>225</v>
      </c>
      <c r="R12" s="342">
        <v>5924</v>
      </c>
      <c r="S12" s="342" t="s">
        <v>225</v>
      </c>
      <c r="T12" s="342">
        <v>22846</v>
      </c>
      <c r="U12" s="342">
        <v>83957</v>
      </c>
      <c r="V12" s="210" t="s">
        <v>57</v>
      </c>
      <c r="W12" s="210" t="s">
        <v>57</v>
      </c>
      <c r="X12" s="346">
        <v>-20.442370430785207</v>
      </c>
    </row>
    <row r="13" spans="1:24" s="93" customFormat="1" ht="15" customHeight="1">
      <c r="A13" s="211"/>
      <c r="B13" s="344"/>
      <c r="C13" s="342"/>
      <c r="D13" s="342"/>
      <c r="E13" s="342"/>
      <c r="F13" s="342"/>
      <c r="G13" s="342"/>
      <c r="H13" s="210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227"/>
    </row>
    <row r="14" spans="1:24" s="94" customFormat="1" ht="15" customHeight="1">
      <c r="A14" s="490" t="s">
        <v>474</v>
      </c>
      <c r="B14" s="209">
        <v>17011</v>
      </c>
      <c r="C14" s="210" t="s">
        <v>57</v>
      </c>
      <c r="D14" s="210">
        <v>44</v>
      </c>
      <c r="E14" s="210">
        <v>31</v>
      </c>
      <c r="F14" s="210" t="s">
        <v>57</v>
      </c>
      <c r="G14" s="210" t="s">
        <v>57</v>
      </c>
      <c r="H14" s="210" t="s">
        <v>56</v>
      </c>
      <c r="I14" s="210">
        <v>1947</v>
      </c>
      <c r="J14" s="210" t="s">
        <v>57</v>
      </c>
      <c r="K14" s="210" t="s">
        <v>57</v>
      </c>
      <c r="L14" s="210">
        <v>1477</v>
      </c>
      <c r="M14" s="210">
        <v>1039</v>
      </c>
      <c r="N14" s="210">
        <v>438</v>
      </c>
      <c r="O14" s="210">
        <v>12294</v>
      </c>
      <c r="P14" s="210">
        <v>1150</v>
      </c>
      <c r="Q14" s="210">
        <v>185</v>
      </c>
      <c r="R14" s="210">
        <v>639</v>
      </c>
      <c r="S14" s="210" t="s">
        <v>56</v>
      </c>
      <c r="T14" s="210">
        <v>2323</v>
      </c>
      <c r="U14" s="210">
        <v>7996</v>
      </c>
      <c r="V14" s="210" t="s">
        <v>57</v>
      </c>
      <c r="W14" s="210" t="s">
        <v>57</v>
      </c>
      <c r="X14" s="227">
        <v>-3.1</v>
      </c>
    </row>
    <row r="15" spans="1:24" s="94" customFormat="1" ht="15" customHeight="1">
      <c r="A15" s="212" t="s">
        <v>389</v>
      </c>
      <c r="B15" s="209">
        <v>17548</v>
      </c>
      <c r="C15" s="210" t="s">
        <v>57</v>
      </c>
      <c r="D15" s="210">
        <v>45</v>
      </c>
      <c r="E15" s="210">
        <v>31</v>
      </c>
      <c r="F15" s="210" t="s">
        <v>57</v>
      </c>
      <c r="G15" s="210" t="s">
        <v>57</v>
      </c>
      <c r="H15" s="210" t="s">
        <v>56</v>
      </c>
      <c r="I15" s="210">
        <v>2192</v>
      </c>
      <c r="J15" s="210" t="s">
        <v>57</v>
      </c>
      <c r="K15" s="210" t="s">
        <v>57</v>
      </c>
      <c r="L15" s="210">
        <v>1514</v>
      </c>
      <c r="M15" s="210">
        <v>1048</v>
      </c>
      <c r="N15" s="210">
        <v>466</v>
      </c>
      <c r="O15" s="210">
        <v>12578</v>
      </c>
      <c r="P15" s="210">
        <v>1001</v>
      </c>
      <c r="Q15" s="210" t="s">
        <v>443</v>
      </c>
      <c r="R15" s="210">
        <v>769</v>
      </c>
      <c r="S15" s="210" t="s">
        <v>225</v>
      </c>
      <c r="T15" s="210">
        <v>2356</v>
      </c>
      <c r="U15" s="210">
        <v>8245</v>
      </c>
      <c r="V15" s="210" t="s">
        <v>57</v>
      </c>
      <c r="W15" s="210" t="s">
        <v>57</v>
      </c>
      <c r="X15" s="227">
        <v>-1.9</v>
      </c>
    </row>
    <row r="16" spans="1:24" s="94" customFormat="1" ht="15" customHeight="1">
      <c r="A16" s="212" t="s">
        <v>390</v>
      </c>
      <c r="B16" s="209">
        <v>18312</v>
      </c>
      <c r="C16" s="210" t="s">
        <v>57</v>
      </c>
      <c r="D16" s="210">
        <v>51</v>
      </c>
      <c r="E16" s="210">
        <v>35</v>
      </c>
      <c r="F16" s="210" t="s">
        <v>57</v>
      </c>
      <c r="G16" s="210" t="s">
        <v>57</v>
      </c>
      <c r="H16" s="210" t="s">
        <v>56</v>
      </c>
      <c r="I16" s="210">
        <v>2147</v>
      </c>
      <c r="J16" s="210" t="s">
        <v>57</v>
      </c>
      <c r="K16" s="210" t="s">
        <v>57</v>
      </c>
      <c r="L16" s="210">
        <v>1419</v>
      </c>
      <c r="M16" s="210">
        <v>977</v>
      </c>
      <c r="N16" s="210">
        <v>443</v>
      </c>
      <c r="O16" s="210">
        <v>13520</v>
      </c>
      <c r="P16" s="210">
        <v>1068</v>
      </c>
      <c r="Q16" s="210" t="s">
        <v>225</v>
      </c>
      <c r="R16" s="210">
        <v>818</v>
      </c>
      <c r="S16" s="210" t="s">
        <v>225</v>
      </c>
      <c r="T16" s="210">
        <v>2364</v>
      </c>
      <c r="U16" s="210">
        <v>9046</v>
      </c>
      <c r="V16" s="210" t="s">
        <v>57</v>
      </c>
      <c r="W16" s="210" t="s">
        <v>57</v>
      </c>
      <c r="X16" s="227">
        <v>0.5</v>
      </c>
    </row>
    <row r="17" spans="1:24" s="94" customFormat="1" ht="15" customHeight="1">
      <c r="A17" s="212" t="s">
        <v>391</v>
      </c>
      <c r="B17" s="209">
        <v>18155</v>
      </c>
      <c r="C17" s="210" t="s">
        <v>57</v>
      </c>
      <c r="D17" s="210">
        <v>47</v>
      </c>
      <c r="E17" s="210">
        <v>32</v>
      </c>
      <c r="F17" s="210" t="s">
        <v>57</v>
      </c>
      <c r="G17" s="210" t="s">
        <v>57</v>
      </c>
      <c r="H17" s="210" t="s">
        <v>56</v>
      </c>
      <c r="I17" s="210">
        <v>2134</v>
      </c>
      <c r="J17" s="210" t="s">
        <v>57</v>
      </c>
      <c r="K17" s="210" t="s">
        <v>57</v>
      </c>
      <c r="L17" s="210">
        <v>1368</v>
      </c>
      <c r="M17" s="210">
        <v>921</v>
      </c>
      <c r="N17" s="210">
        <v>447</v>
      </c>
      <c r="O17" s="210">
        <v>13466</v>
      </c>
      <c r="P17" s="210">
        <v>1332</v>
      </c>
      <c r="Q17" s="210" t="s">
        <v>225</v>
      </c>
      <c r="R17" s="210">
        <v>831</v>
      </c>
      <c r="S17" s="210" t="s">
        <v>225</v>
      </c>
      <c r="T17" s="210">
        <v>2191</v>
      </c>
      <c r="U17" s="210">
        <v>8901</v>
      </c>
      <c r="V17" s="210" t="s">
        <v>57</v>
      </c>
      <c r="W17" s="210" t="s">
        <v>57</v>
      </c>
      <c r="X17" s="227">
        <v>1.6</v>
      </c>
    </row>
    <row r="18" spans="1:24" s="94" customFormat="1" ht="15" customHeight="1">
      <c r="A18" s="212" t="s">
        <v>475</v>
      </c>
      <c r="B18" s="209">
        <v>14407</v>
      </c>
      <c r="C18" s="210" t="s">
        <v>57</v>
      </c>
      <c r="D18" s="210">
        <v>34</v>
      </c>
      <c r="E18" s="210">
        <v>24</v>
      </c>
      <c r="F18" s="210" t="s">
        <v>57</v>
      </c>
      <c r="G18" s="210" t="s">
        <v>57</v>
      </c>
      <c r="H18" s="210" t="s">
        <v>56</v>
      </c>
      <c r="I18" s="210">
        <v>1831</v>
      </c>
      <c r="J18" s="210" t="s">
        <v>57</v>
      </c>
      <c r="K18" s="210" t="s">
        <v>57</v>
      </c>
      <c r="L18" s="210">
        <v>996</v>
      </c>
      <c r="M18" s="210">
        <v>587</v>
      </c>
      <c r="N18" s="210">
        <v>409</v>
      </c>
      <c r="O18" s="210">
        <v>10413</v>
      </c>
      <c r="P18" s="210">
        <v>894</v>
      </c>
      <c r="Q18" s="210" t="s">
        <v>225</v>
      </c>
      <c r="R18" s="210">
        <v>592</v>
      </c>
      <c r="S18" s="210" t="s">
        <v>225</v>
      </c>
      <c r="T18" s="210">
        <v>1827</v>
      </c>
      <c r="U18" s="210">
        <v>6932</v>
      </c>
      <c r="V18" s="210" t="s">
        <v>57</v>
      </c>
      <c r="W18" s="210" t="s">
        <v>57</v>
      </c>
      <c r="X18" s="227">
        <v>-17.3</v>
      </c>
    </row>
    <row r="19" spans="1:24" s="94" customFormat="1" ht="15" customHeight="1">
      <c r="A19" s="212" t="s">
        <v>392</v>
      </c>
      <c r="B19" s="209">
        <v>13870</v>
      </c>
      <c r="C19" s="210" t="s">
        <v>57</v>
      </c>
      <c r="D19" s="210">
        <v>28</v>
      </c>
      <c r="E19" s="210">
        <v>22</v>
      </c>
      <c r="F19" s="210" t="s">
        <v>57</v>
      </c>
      <c r="G19" s="210" t="s">
        <v>57</v>
      </c>
      <c r="H19" s="210" t="s">
        <v>56</v>
      </c>
      <c r="I19" s="210">
        <v>1544</v>
      </c>
      <c r="J19" s="210" t="s">
        <v>57</v>
      </c>
      <c r="K19" s="210" t="s">
        <v>57</v>
      </c>
      <c r="L19" s="210">
        <v>1218</v>
      </c>
      <c r="M19" s="210">
        <v>823</v>
      </c>
      <c r="N19" s="210">
        <v>395</v>
      </c>
      <c r="O19" s="210">
        <v>10040</v>
      </c>
      <c r="P19" s="210">
        <v>946</v>
      </c>
      <c r="Q19" s="210" t="s">
        <v>225</v>
      </c>
      <c r="R19" s="210">
        <v>391</v>
      </c>
      <c r="S19" s="210" t="s">
        <v>225</v>
      </c>
      <c r="T19" s="210">
        <v>1893</v>
      </c>
      <c r="U19" s="210">
        <v>6630</v>
      </c>
      <c r="V19" s="210" t="s">
        <v>57</v>
      </c>
      <c r="W19" s="210" t="s">
        <v>57</v>
      </c>
      <c r="X19" s="227">
        <v>-23.5</v>
      </c>
    </row>
    <row r="20" spans="1:24" s="94" customFormat="1" ht="15" customHeight="1">
      <c r="A20" s="212" t="s">
        <v>393</v>
      </c>
      <c r="B20" s="209">
        <v>12665</v>
      </c>
      <c r="C20" s="210" t="s">
        <v>57</v>
      </c>
      <c r="D20" s="210">
        <v>27</v>
      </c>
      <c r="E20" s="210">
        <v>21</v>
      </c>
      <c r="F20" s="210" t="s">
        <v>57</v>
      </c>
      <c r="G20" s="210" t="s">
        <v>57</v>
      </c>
      <c r="H20" s="210" t="s">
        <v>56</v>
      </c>
      <c r="I20" s="210">
        <v>1192</v>
      </c>
      <c r="J20" s="210" t="s">
        <v>57</v>
      </c>
      <c r="K20" s="210" t="s">
        <v>57</v>
      </c>
      <c r="L20" s="210">
        <v>911</v>
      </c>
      <c r="M20" s="210">
        <v>601</v>
      </c>
      <c r="N20" s="210">
        <v>311</v>
      </c>
      <c r="O20" s="210">
        <v>9617</v>
      </c>
      <c r="P20" s="210">
        <v>1065</v>
      </c>
      <c r="Q20" s="210" t="s">
        <v>225</v>
      </c>
      <c r="R20" s="210">
        <v>411</v>
      </c>
      <c r="S20" s="210" t="s">
        <v>225</v>
      </c>
      <c r="T20" s="210">
        <v>1703</v>
      </c>
      <c r="U20" s="210">
        <v>6269</v>
      </c>
      <c r="V20" s="210" t="s">
        <v>57</v>
      </c>
      <c r="W20" s="210" t="s">
        <v>57</v>
      </c>
      <c r="X20" s="227">
        <v>-33.3</v>
      </c>
    </row>
    <row r="21" spans="1:24" s="94" customFormat="1" ht="15" customHeight="1">
      <c r="A21" s="212" t="s">
        <v>394</v>
      </c>
      <c r="B21" s="209">
        <v>9714</v>
      </c>
      <c r="C21" s="210" t="s">
        <v>57</v>
      </c>
      <c r="D21" s="210">
        <v>23</v>
      </c>
      <c r="E21" s="210">
        <v>18</v>
      </c>
      <c r="F21" s="210" t="s">
        <v>57</v>
      </c>
      <c r="G21" s="210" t="s">
        <v>57</v>
      </c>
      <c r="H21" s="210" t="s">
        <v>56</v>
      </c>
      <c r="I21" s="210">
        <v>993</v>
      </c>
      <c r="J21" s="210" t="s">
        <v>57</v>
      </c>
      <c r="K21" s="210" t="s">
        <v>57</v>
      </c>
      <c r="L21" s="210">
        <v>698</v>
      </c>
      <c r="M21" s="210">
        <v>421</v>
      </c>
      <c r="N21" s="210">
        <v>277</v>
      </c>
      <c r="O21" s="210">
        <v>7272</v>
      </c>
      <c r="P21" s="210">
        <v>812</v>
      </c>
      <c r="Q21" s="210" t="s">
        <v>225</v>
      </c>
      <c r="R21" s="210">
        <v>337</v>
      </c>
      <c r="S21" s="210" t="s">
        <v>225</v>
      </c>
      <c r="T21" s="210">
        <v>1268</v>
      </c>
      <c r="U21" s="210">
        <v>4751</v>
      </c>
      <c r="V21" s="210" t="s">
        <v>57</v>
      </c>
      <c r="W21" s="210" t="s">
        <v>57</v>
      </c>
      <c r="X21" s="227">
        <v>-43.4</v>
      </c>
    </row>
    <row r="22" spans="1:24" s="94" customFormat="1" ht="15" customHeight="1">
      <c r="A22" s="212" t="s">
        <v>395</v>
      </c>
      <c r="B22" s="209">
        <v>10794</v>
      </c>
      <c r="C22" s="210" t="s">
        <v>57</v>
      </c>
      <c r="D22" s="210">
        <v>31</v>
      </c>
      <c r="E22" s="210">
        <v>20</v>
      </c>
      <c r="F22" s="210" t="s">
        <v>57</v>
      </c>
      <c r="G22" s="210" t="s">
        <v>57</v>
      </c>
      <c r="H22" s="210" t="s">
        <v>56</v>
      </c>
      <c r="I22" s="210">
        <v>819</v>
      </c>
      <c r="J22" s="210" t="s">
        <v>57</v>
      </c>
      <c r="K22" s="210" t="s">
        <v>57</v>
      </c>
      <c r="L22" s="210">
        <v>1126</v>
      </c>
      <c r="M22" s="210">
        <v>833</v>
      </c>
      <c r="N22" s="210">
        <v>292</v>
      </c>
      <c r="O22" s="210">
        <v>8063</v>
      </c>
      <c r="P22" s="210">
        <v>790</v>
      </c>
      <c r="Q22" s="210" t="s">
        <v>225</v>
      </c>
      <c r="R22" s="210">
        <v>309</v>
      </c>
      <c r="S22" s="210" t="s">
        <v>225</v>
      </c>
      <c r="T22" s="210">
        <v>1510</v>
      </c>
      <c r="U22" s="210">
        <v>5289</v>
      </c>
      <c r="V22" s="210" t="s">
        <v>57</v>
      </c>
      <c r="W22" s="210" t="s">
        <v>57</v>
      </c>
      <c r="X22" s="227">
        <v>-40.4</v>
      </c>
    </row>
    <row r="23" spans="1:24" s="94" customFormat="1" ht="15" customHeight="1">
      <c r="A23" s="212" t="s">
        <v>396</v>
      </c>
      <c r="B23" s="209">
        <v>13729</v>
      </c>
      <c r="C23" s="210" t="s">
        <v>57</v>
      </c>
      <c r="D23" s="210">
        <v>32</v>
      </c>
      <c r="E23" s="210">
        <v>22</v>
      </c>
      <c r="F23" s="210" t="s">
        <v>57</v>
      </c>
      <c r="G23" s="210" t="s">
        <v>57</v>
      </c>
      <c r="H23" s="210" t="s">
        <v>56</v>
      </c>
      <c r="I23" s="210">
        <v>843</v>
      </c>
      <c r="J23" s="210" t="s">
        <v>57</v>
      </c>
      <c r="K23" s="210" t="s">
        <v>57</v>
      </c>
      <c r="L23" s="210">
        <v>1440</v>
      </c>
      <c r="M23" s="210">
        <v>1109</v>
      </c>
      <c r="N23" s="210">
        <v>331</v>
      </c>
      <c r="O23" s="210">
        <v>10503</v>
      </c>
      <c r="P23" s="210">
        <v>927</v>
      </c>
      <c r="Q23" s="210" t="s">
        <v>225</v>
      </c>
      <c r="R23" s="210">
        <v>319</v>
      </c>
      <c r="S23" s="210" t="s">
        <v>225</v>
      </c>
      <c r="T23" s="210">
        <v>1867</v>
      </c>
      <c r="U23" s="210">
        <v>7177</v>
      </c>
      <c r="V23" s="210" t="s">
        <v>57</v>
      </c>
      <c r="W23" s="210" t="s">
        <v>57</v>
      </c>
      <c r="X23" s="227">
        <v>-28.2</v>
      </c>
    </row>
    <row r="24" spans="1:24" s="94" customFormat="1" ht="15" customHeight="1">
      <c r="A24" s="212" t="s">
        <v>397</v>
      </c>
      <c r="B24" s="209">
        <v>13075</v>
      </c>
      <c r="C24" s="210" t="s">
        <v>57</v>
      </c>
      <c r="D24" s="210">
        <v>33</v>
      </c>
      <c r="E24" s="210">
        <v>23</v>
      </c>
      <c r="F24" s="210" t="s">
        <v>57</v>
      </c>
      <c r="G24" s="210" t="s">
        <v>57</v>
      </c>
      <c r="H24" s="210" t="s">
        <v>56</v>
      </c>
      <c r="I24" s="210">
        <v>904</v>
      </c>
      <c r="J24" s="210" t="s">
        <v>57</v>
      </c>
      <c r="K24" s="210" t="s">
        <v>57</v>
      </c>
      <c r="L24" s="210">
        <v>1493</v>
      </c>
      <c r="M24" s="210">
        <v>1157</v>
      </c>
      <c r="N24" s="210">
        <v>336</v>
      </c>
      <c r="O24" s="210">
        <v>9691</v>
      </c>
      <c r="P24" s="210">
        <v>816</v>
      </c>
      <c r="Q24" s="210" t="s">
        <v>225</v>
      </c>
      <c r="R24" s="210">
        <v>274</v>
      </c>
      <c r="S24" s="210" t="s">
        <v>225</v>
      </c>
      <c r="T24" s="210">
        <v>1770</v>
      </c>
      <c r="U24" s="210">
        <v>6627</v>
      </c>
      <c r="V24" s="210" t="s">
        <v>57</v>
      </c>
      <c r="W24" s="210" t="s">
        <v>57</v>
      </c>
      <c r="X24" s="227">
        <v>-26.8</v>
      </c>
    </row>
    <row r="25" spans="1:24" s="94" customFormat="1" ht="15" customHeight="1">
      <c r="A25" s="228" t="s">
        <v>398</v>
      </c>
      <c r="B25" s="345">
        <v>12399</v>
      </c>
      <c r="C25" s="343" t="s">
        <v>57</v>
      </c>
      <c r="D25" s="343">
        <v>32</v>
      </c>
      <c r="E25" s="343">
        <v>23</v>
      </c>
      <c r="F25" s="210" t="s">
        <v>57</v>
      </c>
      <c r="G25" s="210" t="s">
        <v>57</v>
      </c>
      <c r="H25" s="210" t="s">
        <v>56</v>
      </c>
      <c r="I25" s="343">
        <v>924</v>
      </c>
      <c r="J25" s="343" t="s">
        <v>57</v>
      </c>
      <c r="K25" s="343" t="s">
        <v>57</v>
      </c>
      <c r="L25" s="343">
        <v>1293</v>
      </c>
      <c r="M25" s="343">
        <v>939</v>
      </c>
      <c r="N25" s="343">
        <v>354</v>
      </c>
      <c r="O25" s="343">
        <v>9096</v>
      </c>
      <c r="P25" s="343">
        <v>801</v>
      </c>
      <c r="Q25" s="343" t="s">
        <v>225</v>
      </c>
      <c r="R25" s="343">
        <v>234</v>
      </c>
      <c r="S25" s="343" t="s">
        <v>225</v>
      </c>
      <c r="T25" s="343">
        <v>1774</v>
      </c>
      <c r="U25" s="343">
        <v>6094</v>
      </c>
      <c r="V25" s="343" t="s">
        <v>57</v>
      </c>
      <c r="W25" s="343" t="s">
        <v>57</v>
      </c>
      <c r="X25" s="347">
        <v>-29</v>
      </c>
    </row>
    <row r="26" spans="1:24" s="94" customFormat="1" ht="11.25" customHeight="1">
      <c r="A26" s="94" t="s">
        <v>315</v>
      </c>
      <c r="B26" s="213"/>
      <c r="C26" s="213"/>
      <c r="D26" s="213"/>
      <c r="E26" s="213"/>
      <c r="F26" s="213"/>
      <c r="G26" s="214"/>
      <c r="H26" s="215"/>
      <c r="I26" s="215"/>
      <c r="J26" s="216"/>
      <c r="K26" s="216"/>
      <c r="L26" s="196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9"/>
      <c r="X26" s="248"/>
    </row>
    <row r="27" spans="1:24" s="94" customFormat="1" ht="11.25" customHeight="1">
      <c r="A27" s="94" t="s">
        <v>387</v>
      </c>
      <c r="B27" s="217"/>
      <c r="C27" s="217"/>
      <c r="D27" s="217"/>
      <c r="E27" s="217"/>
      <c r="F27" s="217"/>
      <c r="G27" s="216"/>
      <c r="H27" s="218"/>
      <c r="I27" s="218"/>
      <c r="J27" s="216"/>
      <c r="K27" s="216"/>
      <c r="L27" s="219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9"/>
      <c r="X27" s="248"/>
    </row>
  </sheetData>
  <sheetProtection/>
  <mergeCells count="20">
    <mergeCell ref="X6:X9"/>
    <mergeCell ref="J7:J9"/>
    <mergeCell ref="K7:K9"/>
    <mergeCell ref="L7:N7"/>
    <mergeCell ref="W7:W9"/>
    <mergeCell ref="A6:A9"/>
    <mergeCell ref="B6:B9"/>
    <mergeCell ref="C6:C9"/>
    <mergeCell ref="D6:G6"/>
    <mergeCell ref="V8:V9"/>
    <mergeCell ref="O8:U8"/>
    <mergeCell ref="M6:T6"/>
    <mergeCell ref="A3:K3"/>
    <mergeCell ref="L8:N8"/>
    <mergeCell ref="I6:I9"/>
    <mergeCell ref="D7:D9"/>
    <mergeCell ref="E7:E9"/>
    <mergeCell ref="F7:F9"/>
    <mergeCell ref="G7:G9"/>
    <mergeCell ref="E4:F4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5118110236220472"/>
  <pageSetup blackAndWhite="1" cellComments="asDisplayed" fitToWidth="2" horizontalDpi="600" verticalDpi="600" orientation="portrait" paperSize="9" r:id="rId1"/>
  <colBreaks count="1" manualBreakCount="1">
    <brk id="11" min="1" max="2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29"/>
  <sheetViews>
    <sheetView showGridLines="0"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11.125" style="30" customWidth="1"/>
    <col min="2" max="2" width="12.75390625" style="30" customWidth="1"/>
    <col min="3" max="3" width="14.125" style="30" customWidth="1"/>
    <col min="4" max="4" width="12.75390625" style="30" customWidth="1"/>
    <col min="5" max="5" width="14.125" style="30" customWidth="1"/>
    <col min="6" max="6" width="12.75390625" style="30" customWidth="1"/>
    <col min="7" max="7" width="14.125" style="30" customWidth="1"/>
    <col min="8" max="8" width="0.875" style="30" customWidth="1"/>
    <col min="9" max="16384" width="9.00390625" style="30" customWidth="1"/>
  </cols>
  <sheetData>
    <row r="1" ht="13.5">
      <c r="A1" s="40" t="s">
        <v>198</v>
      </c>
    </row>
    <row r="2" spans="1:7" ht="13.5">
      <c r="A2" s="581" t="s">
        <v>55</v>
      </c>
      <c r="B2" s="582"/>
      <c r="C2" s="582"/>
      <c r="D2" s="582"/>
      <c r="E2" s="582"/>
      <c r="F2" s="582"/>
      <c r="G2" s="582"/>
    </row>
    <row r="3" spans="1:7" ht="17.25">
      <c r="A3" s="890" t="s">
        <v>182</v>
      </c>
      <c r="B3" s="890"/>
      <c r="C3" s="890"/>
      <c r="D3" s="890"/>
      <c r="E3" s="890"/>
      <c r="F3" s="890"/>
      <c r="G3" s="890"/>
    </row>
    <row r="4" spans="1:7" ht="13.5">
      <c r="A4" s="891" t="s">
        <v>436</v>
      </c>
      <c r="B4" s="891"/>
      <c r="C4" s="891"/>
      <c r="D4" s="891"/>
      <c r="E4" s="891"/>
      <c r="F4" s="891"/>
      <c r="G4" s="891"/>
    </row>
    <row r="5" spans="1:7" ht="6" customHeight="1" thickBot="1">
      <c r="A5" s="582"/>
      <c r="B5" s="582"/>
      <c r="C5" s="582"/>
      <c r="D5" s="582"/>
      <c r="E5" s="582"/>
      <c r="F5" s="582"/>
      <c r="G5" s="582"/>
    </row>
    <row r="6" spans="1:7" s="41" customFormat="1" ht="18.75" customHeight="1" thickTop="1">
      <c r="A6" s="895"/>
      <c r="B6" s="897" t="s">
        <v>181</v>
      </c>
      <c r="C6" s="897"/>
      <c r="D6" s="892" t="s">
        <v>180</v>
      </c>
      <c r="E6" s="893"/>
      <c r="F6" s="894" t="s">
        <v>179</v>
      </c>
      <c r="G6" s="894"/>
    </row>
    <row r="7" spans="1:7" s="41" customFormat="1" ht="18.75" customHeight="1">
      <c r="A7" s="896"/>
      <c r="B7" s="583" t="s">
        <v>178</v>
      </c>
      <c r="C7" s="584" t="s">
        <v>177</v>
      </c>
      <c r="D7" s="585" t="s">
        <v>178</v>
      </c>
      <c r="E7" s="584" t="s">
        <v>177</v>
      </c>
      <c r="F7" s="585" t="s">
        <v>178</v>
      </c>
      <c r="G7" s="584" t="s">
        <v>177</v>
      </c>
    </row>
    <row r="8" spans="1:7" s="47" customFormat="1" ht="16.5" customHeight="1">
      <c r="A8" s="586" t="s">
        <v>437</v>
      </c>
      <c r="B8" s="587">
        <v>16</v>
      </c>
      <c r="C8" s="587">
        <v>463269</v>
      </c>
      <c r="D8" s="587">
        <v>17</v>
      </c>
      <c r="E8" s="587">
        <v>325838</v>
      </c>
      <c r="F8" s="587" t="s">
        <v>56</v>
      </c>
      <c r="G8" s="587" t="s">
        <v>56</v>
      </c>
    </row>
    <row r="9" spans="1:7" s="47" customFormat="1" ht="16.5" customHeight="1">
      <c r="A9" s="586" t="s">
        <v>438</v>
      </c>
      <c r="B9" s="587">
        <v>16</v>
      </c>
      <c r="C9" s="587">
        <v>463269</v>
      </c>
      <c r="D9" s="587">
        <v>17</v>
      </c>
      <c r="E9" s="587">
        <v>325838</v>
      </c>
      <c r="F9" s="587" t="s">
        <v>56</v>
      </c>
      <c r="G9" s="587" t="s">
        <v>56</v>
      </c>
    </row>
    <row r="10" spans="1:7" s="46" customFormat="1" ht="16.5" customHeight="1">
      <c r="A10" s="588" t="s">
        <v>439</v>
      </c>
      <c r="B10" s="589">
        <v>16</v>
      </c>
      <c r="C10" s="589">
        <v>463269</v>
      </c>
      <c r="D10" s="589">
        <v>17</v>
      </c>
      <c r="E10" s="589">
        <v>325838</v>
      </c>
      <c r="F10" s="589" t="s">
        <v>56</v>
      </c>
      <c r="G10" s="589" t="s">
        <v>56</v>
      </c>
    </row>
    <row r="11" spans="1:7" s="46" customFormat="1" ht="16.5" customHeight="1">
      <c r="A11" s="590"/>
      <c r="B11" s="591"/>
      <c r="C11" s="591"/>
      <c r="D11" s="591"/>
      <c r="E11" s="591"/>
      <c r="F11" s="591"/>
      <c r="G11" s="591"/>
    </row>
    <row r="12" spans="1:7" s="47" customFormat="1" ht="16.5" customHeight="1">
      <c r="A12" s="592" t="s">
        <v>176</v>
      </c>
      <c r="B12" s="593" t="s">
        <v>56</v>
      </c>
      <c r="C12" s="587" t="s">
        <v>56</v>
      </c>
      <c r="D12" s="587" t="s">
        <v>56</v>
      </c>
      <c r="E12" s="587" t="s">
        <v>56</v>
      </c>
      <c r="F12" s="587" t="s">
        <v>56</v>
      </c>
      <c r="G12" s="587" t="s">
        <v>56</v>
      </c>
    </row>
    <row r="13" spans="1:7" s="47" customFormat="1" ht="16.5" customHeight="1">
      <c r="A13" s="592" t="s">
        <v>175</v>
      </c>
      <c r="B13" s="593">
        <v>1</v>
      </c>
      <c r="C13" s="587">
        <v>4172</v>
      </c>
      <c r="D13" s="594">
        <v>9</v>
      </c>
      <c r="E13" s="587">
        <v>52362</v>
      </c>
      <c r="F13" s="587" t="s">
        <v>56</v>
      </c>
      <c r="G13" s="587" t="s">
        <v>56</v>
      </c>
    </row>
    <row r="14" spans="1:7" s="47" customFormat="1" ht="16.5" customHeight="1">
      <c r="A14" s="592" t="s">
        <v>174</v>
      </c>
      <c r="B14" s="593">
        <v>9</v>
      </c>
      <c r="C14" s="587">
        <v>264266</v>
      </c>
      <c r="D14" s="594">
        <v>2</v>
      </c>
      <c r="E14" s="594">
        <v>39852</v>
      </c>
      <c r="F14" s="587" t="s">
        <v>56</v>
      </c>
      <c r="G14" s="587" t="s">
        <v>56</v>
      </c>
    </row>
    <row r="15" spans="1:7" s="47" customFormat="1" ht="16.5" customHeight="1">
      <c r="A15" s="592" t="s">
        <v>173</v>
      </c>
      <c r="B15" s="593" t="s">
        <v>56</v>
      </c>
      <c r="C15" s="587" t="s">
        <v>56</v>
      </c>
      <c r="D15" s="594">
        <v>1</v>
      </c>
      <c r="E15" s="594">
        <v>138841</v>
      </c>
      <c r="F15" s="587" t="s">
        <v>56</v>
      </c>
      <c r="G15" s="587" t="s">
        <v>56</v>
      </c>
    </row>
    <row r="16" spans="1:7" s="47" customFormat="1" ht="16.5" customHeight="1">
      <c r="A16" s="592" t="s">
        <v>172</v>
      </c>
      <c r="B16" s="593" t="s">
        <v>56</v>
      </c>
      <c r="C16" s="587" t="s">
        <v>56</v>
      </c>
      <c r="D16" s="594">
        <v>1</v>
      </c>
      <c r="E16" s="594">
        <v>23511</v>
      </c>
      <c r="F16" s="587" t="s">
        <v>56</v>
      </c>
      <c r="G16" s="587" t="s">
        <v>56</v>
      </c>
    </row>
    <row r="17" spans="1:7" s="47" customFormat="1" ht="16.5" customHeight="1">
      <c r="A17" s="592" t="s">
        <v>440</v>
      </c>
      <c r="B17" s="593" t="s">
        <v>56</v>
      </c>
      <c r="C17" s="587" t="s">
        <v>56</v>
      </c>
      <c r="D17" s="587" t="s">
        <v>56</v>
      </c>
      <c r="E17" s="587" t="s">
        <v>56</v>
      </c>
      <c r="F17" s="587" t="s">
        <v>56</v>
      </c>
      <c r="G17" s="587" t="s">
        <v>56</v>
      </c>
    </row>
    <row r="18" spans="1:7" s="47" customFormat="1" ht="16.5" customHeight="1">
      <c r="A18" s="592" t="s">
        <v>100</v>
      </c>
      <c r="B18" s="593" t="s">
        <v>56</v>
      </c>
      <c r="C18" s="587" t="s">
        <v>56</v>
      </c>
      <c r="D18" s="587" t="s">
        <v>56</v>
      </c>
      <c r="E18" s="587" t="s">
        <v>56</v>
      </c>
      <c r="F18" s="587" t="s">
        <v>56</v>
      </c>
      <c r="G18" s="587" t="s">
        <v>56</v>
      </c>
    </row>
    <row r="19" spans="1:7" s="47" customFormat="1" ht="16.5" customHeight="1">
      <c r="A19" s="592" t="s">
        <v>171</v>
      </c>
      <c r="B19" s="593" t="s">
        <v>56</v>
      </c>
      <c r="C19" s="587" t="s">
        <v>56</v>
      </c>
      <c r="D19" s="587" t="s">
        <v>56</v>
      </c>
      <c r="E19" s="587" t="s">
        <v>56</v>
      </c>
      <c r="F19" s="587" t="s">
        <v>56</v>
      </c>
      <c r="G19" s="587" t="s">
        <v>56</v>
      </c>
    </row>
    <row r="20" spans="1:7" s="47" customFormat="1" ht="16.5" customHeight="1">
      <c r="A20" s="592" t="s">
        <v>170</v>
      </c>
      <c r="B20" s="593" t="s">
        <v>56</v>
      </c>
      <c r="C20" s="587" t="s">
        <v>56</v>
      </c>
      <c r="D20" s="587" t="s">
        <v>56</v>
      </c>
      <c r="E20" s="587" t="s">
        <v>56</v>
      </c>
      <c r="F20" s="587" t="s">
        <v>56</v>
      </c>
      <c r="G20" s="587" t="s">
        <v>56</v>
      </c>
    </row>
    <row r="21" spans="1:7" s="47" customFormat="1" ht="16.5" customHeight="1">
      <c r="A21" s="592" t="s">
        <v>169</v>
      </c>
      <c r="B21" s="593" t="s">
        <v>56</v>
      </c>
      <c r="C21" s="587" t="s">
        <v>56</v>
      </c>
      <c r="D21" s="587" t="s">
        <v>56</v>
      </c>
      <c r="E21" s="587" t="s">
        <v>56</v>
      </c>
      <c r="F21" s="587" t="s">
        <v>56</v>
      </c>
      <c r="G21" s="587" t="s">
        <v>56</v>
      </c>
    </row>
    <row r="22" spans="1:7" s="47" customFormat="1" ht="16.5" customHeight="1">
      <c r="A22" s="592" t="s">
        <v>168</v>
      </c>
      <c r="B22" s="593" t="s">
        <v>56</v>
      </c>
      <c r="C22" s="587" t="s">
        <v>56</v>
      </c>
      <c r="D22" s="587">
        <v>4</v>
      </c>
      <c r="E22" s="587">
        <v>71272</v>
      </c>
      <c r="F22" s="587" t="s">
        <v>56</v>
      </c>
      <c r="G22" s="587" t="s">
        <v>56</v>
      </c>
    </row>
    <row r="23" spans="1:7" s="48" customFormat="1" ht="16.5" customHeight="1">
      <c r="A23" s="592" t="s">
        <v>167</v>
      </c>
      <c r="B23" s="593" t="s">
        <v>56</v>
      </c>
      <c r="C23" s="587" t="s">
        <v>56</v>
      </c>
      <c r="D23" s="587" t="s">
        <v>56</v>
      </c>
      <c r="E23" s="587" t="s">
        <v>56</v>
      </c>
      <c r="F23" s="587" t="s">
        <v>56</v>
      </c>
      <c r="G23" s="587" t="s">
        <v>56</v>
      </c>
    </row>
    <row r="24" spans="1:7" s="48" customFormat="1" ht="16.5" customHeight="1">
      <c r="A24" s="592" t="s">
        <v>166</v>
      </c>
      <c r="B24" s="593">
        <v>6</v>
      </c>
      <c r="C24" s="587">
        <v>194831</v>
      </c>
      <c r="D24" s="587" t="s">
        <v>56</v>
      </c>
      <c r="E24" s="587" t="s">
        <v>56</v>
      </c>
      <c r="F24" s="587" t="s">
        <v>56</v>
      </c>
      <c r="G24" s="587" t="s">
        <v>56</v>
      </c>
    </row>
    <row r="25" spans="1:7" s="47" customFormat="1" ht="16.5" customHeight="1">
      <c r="A25" s="595" t="s">
        <v>165</v>
      </c>
      <c r="B25" s="596" t="s">
        <v>56</v>
      </c>
      <c r="C25" s="597" t="s">
        <v>56</v>
      </c>
      <c r="D25" s="597" t="s">
        <v>56</v>
      </c>
      <c r="E25" s="597" t="s">
        <v>56</v>
      </c>
      <c r="F25" s="597" t="s">
        <v>56</v>
      </c>
      <c r="G25" s="597" t="s">
        <v>56</v>
      </c>
    </row>
    <row r="26" spans="1:7" ht="15.75" customHeight="1">
      <c r="A26" s="598" t="s">
        <v>164</v>
      </c>
      <c r="B26" s="599"/>
      <c r="C26" s="599"/>
      <c r="D26" s="599"/>
      <c r="E26" s="599"/>
      <c r="F26" s="599"/>
      <c r="G26" s="599"/>
    </row>
    <row r="27" spans="1:7" ht="13.5">
      <c r="A27" s="600"/>
      <c r="B27" s="599"/>
      <c r="C27" s="599"/>
      <c r="D27" s="599"/>
      <c r="E27" s="599"/>
      <c r="F27" s="599"/>
      <c r="G27" s="599"/>
    </row>
    <row r="28" spans="1:8" ht="13.5">
      <c r="A28" s="3"/>
      <c r="B28" s="152"/>
      <c r="C28" s="152"/>
      <c r="D28" s="152"/>
      <c r="E28" s="152"/>
      <c r="F28" s="152"/>
      <c r="G28" s="152"/>
      <c r="H28" s="152">
        <f>SUM(H12:H25)-H10</f>
        <v>0</v>
      </c>
    </row>
    <row r="29" spans="1:7" ht="13.5">
      <c r="A29" s="3"/>
      <c r="B29" s="2"/>
      <c r="C29" s="2"/>
      <c r="D29" s="2"/>
      <c r="E29" s="2"/>
      <c r="F29" s="2"/>
      <c r="G29" s="2"/>
    </row>
  </sheetData>
  <sheetProtection/>
  <mergeCells count="6">
    <mergeCell ref="A3:G3"/>
    <mergeCell ref="A4:G4"/>
    <mergeCell ref="D6:E6"/>
    <mergeCell ref="F6:G6"/>
    <mergeCell ref="A6:A7"/>
    <mergeCell ref="B6:C6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showGridLines="0"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13.25390625" style="30" customWidth="1"/>
    <col min="2" max="2" width="14.75390625" style="30" customWidth="1"/>
    <col min="3" max="6" width="14.125" style="30" customWidth="1"/>
    <col min="7" max="16384" width="9.00390625" style="30" customWidth="1"/>
  </cols>
  <sheetData>
    <row r="1" ht="13.5">
      <c r="A1" s="40" t="s">
        <v>198</v>
      </c>
    </row>
    <row r="2" ht="13.5">
      <c r="A2" s="6" t="s">
        <v>55</v>
      </c>
    </row>
    <row r="3" spans="1:6" ht="17.25">
      <c r="A3" s="820" t="s">
        <v>312</v>
      </c>
      <c r="B3" s="820"/>
      <c r="C3" s="820"/>
      <c r="D3" s="820"/>
      <c r="E3" s="820"/>
      <c r="F3" s="820"/>
    </row>
    <row r="4" spans="1:6" ht="13.5">
      <c r="A4" s="899" t="s">
        <v>399</v>
      </c>
      <c r="B4" s="899"/>
      <c r="C4" s="899"/>
      <c r="D4" s="899"/>
      <c r="E4" s="899"/>
      <c r="F4" s="899"/>
    </row>
    <row r="5" ht="6" customHeight="1" thickBot="1"/>
    <row r="6" spans="1:6" s="41" customFormat="1" ht="18.75" customHeight="1" thickTop="1">
      <c r="A6" s="900"/>
      <c r="B6" s="229" t="s">
        <v>34</v>
      </c>
      <c r="C6" s="898" t="s">
        <v>317</v>
      </c>
      <c r="D6" s="839"/>
      <c r="E6" s="840"/>
      <c r="F6" s="840"/>
    </row>
    <row r="7" spans="1:6" s="41" customFormat="1" ht="18.75" customHeight="1">
      <c r="A7" s="901"/>
      <c r="B7" s="187" t="s">
        <v>37</v>
      </c>
      <c r="C7" s="45" t="s">
        <v>37</v>
      </c>
      <c r="D7" s="45" t="s">
        <v>309</v>
      </c>
      <c r="E7" s="45" t="s">
        <v>310</v>
      </c>
      <c r="F7" s="230" t="s">
        <v>434</v>
      </c>
    </row>
    <row r="8" spans="1:6" s="235" customFormat="1" ht="12" customHeight="1">
      <c r="A8" s="233"/>
      <c r="B8" s="234"/>
      <c r="C8" s="234" t="s">
        <v>314</v>
      </c>
      <c r="D8" s="234" t="s">
        <v>314</v>
      </c>
      <c r="E8" s="234" t="s">
        <v>314</v>
      </c>
      <c r="F8" s="234" t="s">
        <v>314</v>
      </c>
    </row>
    <row r="9" spans="1:7" s="47" customFormat="1" ht="21.75" customHeight="1">
      <c r="A9" s="150" t="s">
        <v>403</v>
      </c>
      <c r="B9" s="197">
        <v>15</v>
      </c>
      <c r="C9" s="197">
        <v>1421</v>
      </c>
      <c r="D9" s="197">
        <v>488</v>
      </c>
      <c r="E9" s="197">
        <v>871</v>
      </c>
      <c r="F9" s="197">
        <v>61</v>
      </c>
      <c r="G9" s="231">
        <f>SUM(D9:F9)-C9</f>
        <v>-1</v>
      </c>
    </row>
    <row r="10" spans="1:7" s="47" customFormat="1" ht="21.75" customHeight="1">
      <c r="A10" s="151" t="s">
        <v>373</v>
      </c>
      <c r="B10" s="197">
        <v>15</v>
      </c>
      <c r="C10" s="197">
        <v>2086</v>
      </c>
      <c r="D10" s="197">
        <v>554</v>
      </c>
      <c r="E10" s="197">
        <v>1420</v>
      </c>
      <c r="F10" s="197">
        <v>112</v>
      </c>
      <c r="G10" s="231">
        <f>SUM(D10:F10)-C10</f>
        <v>0</v>
      </c>
    </row>
    <row r="11" spans="1:7" s="46" customFormat="1" ht="21.75" customHeight="1">
      <c r="A11" s="232" t="s">
        <v>476</v>
      </c>
      <c r="B11" s="348">
        <v>15</v>
      </c>
      <c r="C11" s="349">
        <v>2226</v>
      </c>
      <c r="D11" s="349">
        <v>502</v>
      </c>
      <c r="E11" s="350">
        <v>1663</v>
      </c>
      <c r="F11" s="350">
        <v>62</v>
      </c>
      <c r="G11" s="102">
        <f>SUM(D11:F11)-C11</f>
        <v>1</v>
      </c>
    </row>
    <row r="12" spans="1:6" ht="15.75" customHeight="1">
      <c r="A12" s="43" t="s">
        <v>311</v>
      </c>
      <c r="B12" s="2"/>
      <c r="C12" s="2"/>
      <c r="D12" s="2"/>
      <c r="E12" s="2"/>
      <c r="F12" s="2"/>
    </row>
    <row r="13" spans="1:6" ht="13.5">
      <c r="A13" s="3"/>
      <c r="B13" s="2"/>
      <c r="C13" s="2"/>
      <c r="D13" s="2"/>
      <c r="E13" s="2"/>
      <c r="F13" s="2"/>
    </row>
    <row r="14" spans="1:6" ht="13.5">
      <c r="A14" s="2"/>
      <c r="B14" s="2"/>
      <c r="C14" s="2"/>
      <c r="D14" s="2"/>
      <c r="E14" s="2"/>
      <c r="F14" s="2"/>
    </row>
  </sheetData>
  <sheetProtection/>
  <mergeCells count="4">
    <mergeCell ref="C6:F6"/>
    <mergeCell ref="A3:F3"/>
    <mergeCell ref="A4:F4"/>
    <mergeCell ref="A6:A7"/>
  </mergeCells>
  <hyperlinks>
    <hyperlink ref="A1" location="'9鉱工業目次'!A1" display="9　鉱工業目次へ＜＜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="90" zoomScaleSheetLayoutView="90" zoomScalePageLayoutView="0" workbookViewId="0" topLeftCell="A1">
      <selection activeCell="B18" sqref="B18"/>
    </sheetView>
  </sheetViews>
  <sheetFormatPr defaultColWidth="9.00390625" defaultRowHeight="13.5"/>
  <cols>
    <col min="1" max="1" width="11.375" style="30" customWidth="1"/>
    <col min="2" max="3" width="9.375" style="30" customWidth="1"/>
    <col min="4" max="5" width="10.25390625" style="30" customWidth="1"/>
    <col min="6" max="11" width="9.375" style="30" customWidth="1"/>
    <col min="12" max="12" width="9.375" style="175" customWidth="1"/>
    <col min="13" max="13" width="9.00390625" style="491" customWidth="1"/>
    <col min="14" max="16384" width="9.00390625" style="30" customWidth="1"/>
  </cols>
  <sheetData>
    <row r="1" ht="13.5">
      <c r="A1" s="57" t="s">
        <v>198</v>
      </c>
    </row>
    <row r="2" ht="13.5">
      <c r="A2" s="6" t="s">
        <v>55</v>
      </c>
    </row>
    <row r="3" spans="1:12" ht="17.25">
      <c r="A3" s="820" t="s">
        <v>405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</row>
    <row r="4" spans="1:12" ht="13.5">
      <c r="A4" s="899" t="s">
        <v>425</v>
      </c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</row>
    <row r="5" ht="6" customHeight="1" thickBot="1"/>
    <row r="6" spans="1:13" s="41" customFormat="1" ht="18.75" customHeight="1" thickTop="1">
      <c r="A6" s="900"/>
      <c r="B6" s="836" t="s">
        <v>406</v>
      </c>
      <c r="C6" s="903"/>
      <c r="D6" s="903"/>
      <c r="E6" s="903"/>
      <c r="F6" s="903"/>
      <c r="G6" s="903"/>
      <c r="H6" s="903"/>
      <c r="I6" s="903"/>
      <c r="J6" s="903"/>
      <c r="K6" s="904" t="s">
        <v>407</v>
      </c>
      <c r="L6" s="907" t="s">
        <v>408</v>
      </c>
      <c r="M6" s="492"/>
    </row>
    <row r="7" spans="1:13" s="41" customFormat="1" ht="10.5" customHeight="1">
      <c r="A7" s="902"/>
      <c r="B7" s="832" t="s">
        <v>37</v>
      </c>
      <c r="C7" s="493"/>
      <c r="D7" s="494"/>
      <c r="E7" s="494"/>
      <c r="F7" s="494"/>
      <c r="G7" s="495"/>
      <c r="H7" s="496"/>
      <c r="I7" s="494"/>
      <c r="J7" s="497"/>
      <c r="K7" s="905"/>
      <c r="L7" s="908"/>
      <c r="M7" s="492"/>
    </row>
    <row r="8" spans="1:13" s="41" customFormat="1" ht="18.75" customHeight="1">
      <c r="A8" s="901"/>
      <c r="B8" s="910"/>
      <c r="C8" s="45" t="s">
        <v>409</v>
      </c>
      <c r="D8" s="187" t="s">
        <v>410</v>
      </c>
      <c r="E8" s="45" t="s">
        <v>411</v>
      </c>
      <c r="F8" s="45" t="s">
        <v>412</v>
      </c>
      <c r="G8" s="45" t="s">
        <v>1</v>
      </c>
      <c r="H8" s="45" t="s">
        <v>413</v>
      </c>
      <c r="I8" s="45" t="s">
        <v>414</v>
      </c>
      <c r="J8" s="230" t="s">
        <v>415</v>
      </c>
      <c r="K8" s="906"/>
      <c r="L8" s="909"/>
      <c r="M8" s="492"/>
    </row>
    <row r="9" spans="1:13" s="235" customFormat="1" ht="12" customHeight="1">
      <c r="A9" s="233"/>
      <c r="B9" s="498" t="s">
        <v>416</v>
      </c>
      <c r="C9" s="498" t="s">
        <v>416</v>
      </c>
      <c r="D9" s="498" t="s">
        <v>416</v>
      </c>
      <c r="E9" s="498" t="s">
        <v>416</v>
      </c>
      <c r="F9" s="498" t="s">
        <v>416</v>
      </c>
      <c r="G9" s="498" t="s">
        <v>416</v>
      </c>
      <c r="H9" s="498" t="s">
        <v>416</v>
      </c>
      <c r="I9" s="498" t="s">
        <v>416</v>
      </c>
      <c r="J9" s="498" t="s">
        <v>416</v>
      </c>
      <c r="K9" s="498" t="s">
        <v>417</v>
      </c>
      <c r="L9" s="499" t="s">
        <v>418</v>
      </c>
      <c r="M9" s="500"/>
    </row>
    <row r="10" spans="1:13" s="505" customFormat="1" ht="21.75" customHeight="1">
      <c r="A10" s="501" t="s">
        <v>403</v>
      </c>
      <c r="B10" s="502">
        <v>626.4</v>
      </c>
      <c r="C10" s="502">
        <v>390.7</v>
      </c>
      <c r="D10" s="502">
        <v>189.1</v>
      </c>
      <c r="E10" s="502">
        <v>18.7</v>
      </c>
      <c r="F10" s="502">
        <v>92.5</v>
      </c>
      <c r="G10" s="502">
        <v>90.4</v>
      </c>
      <c r="H10" s="502">
        <v>235.7</v>
      </c>
      <c r="I10" s="502">
        <v>45.3</v>
      </c>
      <c r="J10" s="502">
        <v>190.5</v>
      </c>
      <c r="K10" s="502">
        <v>7750</v>
      </c>
      <c r="L10" s="503">
        <v>221</v>
      </c>
      <c r="M10" s="504">
        <f>SUM(D10:G10)+SUM(I10:J10)-B10</f>
        <v>0.10000000000002274</v>
      </c>
    </row>
    <row r="11" spans="1:13" s="505" customFormat="1" ht="21.75" customHeight="1">
      <c r="A11" s="506" t="s">
        <v>373</v>
      </c>
      <c r="B11" s="502">
        <v>963</v>
      </c>
      <c r="C11" s="502">
        <v>663.8</v>
      </c>
      <c r="D11" s="502">
        <v>399</v>
      </c>
      <c r="E11" s="502">
        <v>22</v>
      </c>
      <c r="F11" s="502">
        <v>97.6</v>
      </c>
      <c r="G11" s="502">
        <v>145.2</v>
      </c>
      <c r="H11" s="502">
        <v>299.3</v>
      </c>
      <c r="I11" s="502">
        <v>53.9</v>
      </c>
      <c r="J11" s="502">
        <v>245.3</v>
      </c>
      <c r="K11" s="502">
        <v>12519.5</v>
      </c>
      <c r="L11" s="503">
        <v>288</v>
      </c>
      <c r="M11" s="504">
        <f>SUM(D11:G11)+SUM(I11:J11)-B11</f>
        <v>0</v>
      </c>
    </row>
    <row r="12" spans="1:13" s="511" customFormat="1" ht="21.75" customHeight="1">
      <c r="A12" s="516" t="s">
        <v>424</v>
      </c>
      <c r="B12" s="507" t="s">
        <v>355</v>
      </c>
      <c r="C12" s="508" t="s">
        <v>105</v>
      </c>
      <c r="D12" s="508" t="s">
        <v>105</v>
      </c>
      <c r="E12" s="508" t="s">
        <v>105</v>
      </c>
      <c r="F12" s="508" t="s">
        <v>105</v>
      </c>
      <c r="G12" s="508" t="s">
        <v>105</v>
      </c>
      <c r="H12" s="508" t="s">
        <v>105</v>
      </c>
      <c r="I12" s="508" t="s">
        <v>105</v>
      </c>
      <c r="J12" s="508" t="s">
        <v>105</v>
      </c>
      <c r="K12" s="509" t="s">
        <v>105</v>
      </c>
      <c r="L12" s="510" t="s">
        <v>105</v>
      </c>
      <c r="M12" s="504" t="e">
        <f>SUM(D12:G12)+SUM(I12:J12)-B12</f>
        <v>#VALUE!</v>
      </c>
    </row>
    <row r="13" spans="1:13" s="511" customFormat="1" ht="16.5" customHeight="1">
      <c r="A13" s="512" t="s">
        <v>422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02"/>
      <c r="L13" s="503"/>
      <c r="M13" s="504"/>
    </row>
    <row r="14" spans="1:13" s="511" customFormat="1" ht="16.5" customHeight="1">
      <c r="A14" s="515" t="s">
        <v>423</v>
      </c>
      <c r="B14" s="513"/>
      <c r="C14" s="513"/>
      <c r="D14" s="513"/>
      <c r="E14" s="513"/>
      <c r="F14" s="513"/>
      <c r="G14" s="513"/>
      <c r="H14" s="513"/>
      <c r="I14" s="513"/>
      <c r="J14" s="513"/>
      <c r="K14" s="502"/>
      <c r="L14" s="503"/>
      <c r="M14" s="504"/>
    </row>
    <row r="15" spans="1:12" ht="16.5" customHeight="1">
      <c r="A15" s="43" t="s">
        <v>419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514"/>
    </row>
    <row r="16" spans="1:12" ht="13.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514"/>
    </row>
  </sheetData>
  <sheetProtection/>
  <mergeCells count="7">
    <mergeCell ref="A3:L3"/>
    <mergeCell ref="A4:L4"/>
    <mergeCell ref="A6:A8"/>
    <mergeCell ref="B6:J6"/>
    <mergeCell ref="K6:K8"/>
    <mergeCell ref="L6:L8"/>
    <mergeCell ref="B7:B8"/>
  </mergeCells>
  <hyperlinks>
    <hyperlink ref="A1" location="'9鉱工業目次'!A1" display="9　鉱工業目次へ＜＜"/>
  </hyperlinks>
  <printOptions/>
  <pageMargins left="0.7" right="0.7" top="0.75" bottom="0.75" header="0.3" footer="0.3"/>
  <pageSetup horizontalDpi="600" verticalDpi="600" orientation="portrait" paperSize="9" scale="7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52"/>
  <sheetViews>
    <sheetView showGridLines="0"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7.50390625" style="254" customWidth="1"/>
    <col min="2" max="2" width="6.75390625" style="254" bestFit="1" customWidth="1"/>
    <col min="3" max="5" width="6.00390625" style="254" bestFit="1" customWidth="1"/>
    <col min="6" max="6" width="6.00390625" style="254" customWidth="1"/>
    <col min="7" max="8" width="6.00390625" style="254" bestFit="1" customWidth="1"/>
    <col min="9" max="10" width="6.00390625" style="254" customWidth="1"/>
    <col min="11" max="16" width="6.00390625" style="254" bestFit="1" customWidth="1"/>
    <col min="17" max="17" width="6.00390625" style="254" customWidth="1"/>
    <col min="18" max="24" width="6.00390625" style="254" bestFit="1" customWidth="1"/>
    <col min="25" max="25" width="5.875" style="254" customWidth="1"/>
    <col min="26" max="26" width="6.00390625" style="254" bestFit="1" customWidth="1"/>
    <col min="27" max="27" width="1.25" style="254" customWidth="1"/>
    <col min="28" max="28" width="6.00390625" style="254" bestFit="1" customWidth="1"/>
    <col min="29" max="30" width="6.125" style="254" customWidth="1"/>
    <col min="31" max="31" width="6.00390625" style="254" bestFit="1" customWidth="1"/>
    <col min="32" max="16384" width="9.00390625" style="254" customWidth="1"/>
  </cols>
  <sheetData>
    <row r="1" spans="1:3" ht="13.5">
      <c r="A1" s="653" t="s">
        <v>198</v>
      </c>
      <c r="B1" s="653"/>
      <c r="C1" s="653"/>
    </row>
    <row r="2" spans="1:2" ht="13.5">
      <c r="A2" s="649" t="s">
        <v>4</v>
      </c>
      <c r="B2" s="649"/>
    </row>
    <row r="3" spans="1:6" ht="27" customHeight="1">
      <c r="A3" s="439"/>
      <c r="B3" s="439"/>
      <c r="F3" s="440" t="s">
        <v>369</v>
      </c>
    </row>
    <row r="4" spans="1:31" ht="17.25">
      <c r="A4" s="656" t="s">
        <v>352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255"/>
      <c r="Q4" s="255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</row>
    <row r="5" spans="1:31" ht="17.25">
      <c r="A5" s="256"/>
      <c r="B5" s="256"/>
      <c r="C5" s="256"/>
      <c r="D5" s="256"/>
      <c r="E5" s="256"/>
      <c r="F5" s="256"/>
      <c r="G5" s="256"/>
      <c r="H5" s="257" t="s">
        <v>441</v>
      </c>
      <c r="I5" s="257"/>
      <c r="J5" s="257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619" t="s">
        <v>371</v>
      </c>
      <c r="AD5" s="619"/>
      <c r="AE5" s="619"/>
    </row>
    <row r="6" spans="1:30" ht="6" customHeight="1" thickBot="1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</row>
    <row r="7" spans="1:31" s="265" customFormat="1" ht="13.5" customHeight="1" thickTop="1">
      <c r="A7" s="644" t="s">
        <v>3</v>
      </c>
      <c r="B7" s="637" t="s">
        <v>367</v>
      </c>
      <c r="C7" s="261"/>
      <c r="D7" s="261"/>
      <c r="E7" s="261"/>
      <c r="F7" s="261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3"/>
      <c r="AA7" s="264"/>
      <c r="AB7" s="620" t="s">
        <v>211</v>
      </c>
      <c r="AC7" s="620"/>
      <c r="AD7" s="620"/>
      <c r="AE7" s="620"/>
    </row>
    <row r="8" spans="1:31" s="269" customFormat="1" ht="12" customHeight="1">
      <c r="A8" s="645"/>
      <c r="B8" s="622"/>
      <c r="C8" s="638" t="s">
        <v>212</v>
      </c>
      <c r="D8" s="266"/>
      <c r="E8" s="266"/>
      <c r="F8" s="266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623" t="s">
        <v>208</v>
      </c>
      <c r="AA8" s="268"/>
      <c r="AB8" s="628" t="s">
        <v>221</v>
      </c>
      <c r="AC8" s="634" t="s">
        <v>215</v>
      </c>
      <c r="AD8" s="631" t="s">
        <v>327</v>
      </c>
      <c r="AE8" s="621" t="s">
        <v>5</v>
      </c>
    </row>
    <row r="9" spans="1:31" s="269" customFormat="1" ht="12" customHeight="1">
      <c r="A9" s="270"/>
      <c r="B9" s="622"/>
      <c r="C9" s="639"/>
      <c r="D9" s="641" t="s">
        <v>0</v>
      </c>
      <c r="E9" s="650" t="s">
        <v>213</v>
      </c>
      <c r="F9" s="643" t="s">
        <v>214</v>
      </c>
      <c r="G9" s="643" t="s">
        <v>328</v>
      </c>
      <c r="H9" s="643" t="s">
        <v>329</v>
      </c>
      <c r="I9" s="643" t="s">
        <v>330</v>
      </c>
      <c r="J9" s="643" t="s">
        <v>216</v>
      </c>
      <c r="K9" s="654" t="s">
        <v>6</v>
      </c>
      <c r="L9" s="643" t="s">
        <v>217</v>
      </c>
      <c r="M9" s="643" t="s">
        <v>322</v>
      </c>
      <c r="N9" s="643" t="s">
        <v>7</v>
      </c>
      <c r="O9" s="657" t="s">
        <v>218</v>
      </c>
      <c r="P9" s="643" t="s">
        <v>210</v>
      </c>
      <c r="Q9" s="646" t="s">
        <v>202</v>
      </c>
      <c r="R9" s="659" t="s">
        <v>219</v>
      </c>
      <c r="S9" s="267"/>
      <c r="T9" s="267"/>
      <c r="U9" s="267"/>
      <c r="V9" s="267"/>
      <c r="W9" s="267"/>
      <c r="X9" s="621" t="s">
        <v>220</v>
      </c>
      <c r="Y9" s="626" t="s">
        <v>368</v>
      </c>
      <c r="Z9" s="624"/>
      <c r="AA9" s="268"/>
      <c r="AB9" s="629"/>
      <c r="AC9" s="635"/>
      <c r="AD9" s="632"/>
      <c r="AE9" s="622"/>
    </row>
    <row r="10" spans="1:31" s="269" customFormat="1" ht="36" customHeight="1">
      <c r="A10" s="271" t="s">
        <v>203</v>
      </c>
      <c r="B10" s="622"/>
      <c r="C10" s="640"/>
      <c r="D10" s="642"/>
      <c r="E10" s="651"/>
      <c r="F10" s="642"/>
      <c r="G10" s="642"/>
      <c r="H10" s="642"/>
      <c r="I10" s="642"/>
      <c r="J10" s="652"/>
      <c r="K10" s="655"/>
      <c r="L10" s="642"/>
      <c r="M10" s="652"/>
      <c r="N10" s="652"/>
      <c r="O10" s="658"/>
      <c r="P10" s="648"/>
      <c r="Q10" s="647"/>
      <c r="R10" s="660"/>
      <c r="S10" s="272" t="s">
        <v>204</v>
      </c>
      <c r="T10" s="272" t="s">
        <v>205</v>
      </c>
      <c r="U10" s="272" t="s">
        <v>206</v>
      </c>
      <c r="V10" s="272" t="s">
        <v>207</v>
      </c>
      <c r="W10" s="273" t="s">
        <v>209</v>
      </c>
      <c r="X10" s="622"/>
      <c r="Y10" s="627"/>
      <c r="Z10" s="625"/>
      <c r="AA10" s="268"/>
      <c r="AB10" s="630"/>
      <c r="AC10" s="635"/>
      <c r="AD10" s="633"/>
      <c r="AE10" s="622"/>
    </row>
    <row r="11" spans="1:31" s="276" customFormat="1" ht="21" customHeight="1">
      <c r="A11" s="274" t="s">
        <v>331</v>
      </c>
      <c r="B11" s="335">
        <v>10000</v>
      </c>
      <c r="C11" s="336">
        <v>9989.3</v>
      </c>
      <c r="D11" s="336">
        <v>108.9</v>
      </c>
      <c r="E11" s="336">
        <v>520.4</v>
      </c>
      <c r="F11" s="336">
        <v>370.9</v>
      </c>
      <c r="G11" s="336">
        <v>104.4</v>
      </c>
      <c r="H11" s="336">
        <v>509.4</v>
      </c>
      <c r="I11" s="336">
        <v>15.3</v>
      </c>
      <c r="J11" s="336">
        <v>391.2</v>
      </c>
      <c r="K11" s="336">
        <v>2479.3</v>
      </c>
      <c r="L11" s="336">
        <v>583.4</v>
      </c>
      <c r="M11" s="336">
        <v>573.5</v>
      </c>
      <c r="N11" s="336">
        <v>317.9</v>
      </c>
      <c r="O11" s="336">
        <v>1268.8</v>
      </c>
      <c r="P11" s="336">
        <v>684.7</v>
      </c>
      <c r="Q11" s="336">
        <v>222</v>
      </c>
      <c r="R11" s="336">
        <v>1487</v>
      </c>
      <c r="S11" s="336">
        <v>95</v>
      </c>
      <c r="T11" s="336">
        <v>417.9</v>
      </c>
      <c r="U11" s="336">
        <v>414.9</v>
      </c>
      <c r="V11" s="336">
        <v>377.5</v>
      </c>
      <c r="W11" s="336">
        <v>181.7</v>
      </c>
      <c r="X11" s="336">
        <v>243.1</v>
      </c>
      <c r="Y11" s="336">
        <v>109.1</v>
      </c>
      <c r="Z11" s="337">
        <v>10.7</v>
      </c>
      <c r="AA11" s="275"/>
      <c r="AB11" s="335">
        <v>4083</v>
      </c>
      <c r="AC11" s="336">
        <v>629.1</v>
      </c>
      <c r="AD11" s="336">
        <v>780.7</v>
      </c>
      <c r="AE11" s="336">
        <v>1008.4</v>
      </c>
    </row>
    <row r="12" spans="1:31" s="276" customFormat="1" ht="21" customHeight="1">
      <c r="A12" s="277"/>
      <c r="B12" s="275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9"/>
      <c r="AA12" s="275"/>
      <c r="AB12" s="275"/>
      <c r="AC12" s="278"/>
      <c r="AD12" s="278"/>
      <c r="AE12" s="278"/>
    </row>
    <row r="13" spans="1:31" s="276" customFormat="1" ht="21" customHeight="1">
      <c r="A13" s="277" t="s">
        <v>372</v>
      </c>
      <c r="B13" s="275">
        <v>109</v>
      </c>
      <c r="C13" s="278">
        <v>109</v>
      </c>
      <c r="D13" s="278">
        <v>129.6</v>
      </c>
      <c r="E13" s="278">
        <v>102.3</v>
      </c>
      <c r="F13" s="278">
        <v>130.9</v>
      </c>
      <c r="G13" s="278">
        <v>101.7</v>
      </c>
      <c r="H13" s="278">
        <v>115</v>
      </c>
      <c r="I13" s="280" t="s">
        <v>225</v>
      </c>
      <c r="J13" s="278">
        <v>156</v>
      </c>
      <c r="K13" s="278">
        <v>108.5</v>
      </c>
      <c r="L13" s="278">
        <v>123.1</v>
      </c>
      <c r="M13" s="278">
        <v>90.3</v>
      </c>
      <c r="N13" s="278">
        <v>164.1</v>
      </c>
      <c r="O13" s="278">
        <v>107.8</v>
      </c>
      <c r="P13" s="278">
        <v>99.2</v>
      </c>
      <c r="Q13" s="278">
        <v>55.9</v>
      </c>
      <c r="R13" s="278">
        <v>94.8</v>
      </c>
      <c r="S13" s="278">
        <v>91.2</v>
      </c>
      <c r="T13" s="278">
        <v>96.8</v>
      </c>
      <c r="U13" s="278">
        <v>100.5</v>
      </c>
      <c r="V13" s="278">
        <v>85.6</v>
      </c>
      <c r="W13" s="278">
        <v>98</v>
      </c>
      <c r="X13" s="278">
        <v>107.4</v>
      </c>
      <c r="Y13" s="278">
        <v>114.5</v>
      </c>
      <c r="Z13" s="280" t="s">
        <v>225</v>
      </c>
      <c r="AA13" s="275"/>
      <c r="AB13" s="275">
        <v>115.7</v>
      </c>
      <c r="AC13" s="278">
        <v>112.6</v>
      </c>
      <c r="AD13" s="278">
        <v>116.1</v>
      </c>
      <c r="AE13" s="278">
        <v>298.8</v>
      </c>
    </row>
    <row r="14" spans="1:31" s="281" customFormat="1" ht="21" customHeight="1">
      <c r="A14" s="277" t="s">
        <v>399</v>
      </c>
      <c r="B14" s="275">
        <v>101</v>
      </c>
      <c r="C14" s="278">
        <v>101</v>
      </c>
      <c r="D14" s="278">
        <v>121.2</v>
      </c>
      <c r="E14" s="278">
        <v>102.5</v>
      </c>
      <c r="F14" s="278">
        <v>109.9</v>
      </c>
      <c r="G14" s="278">
        <v>96</v>
      </c>
      <c r="H14" s="278">
        <v>91.6</v>
      </c>
      <c r="I14" s="280" t="s">
        <v>225</v>
      </c>
      <c r="J14" s="278">
        <v>152.1</v>
      </c>
      <c r="K14" s="278">
        <v>90</v>
      </c>
      <c r="L14" s="278">
        <v>113.7</v>
      </c>
      <c r="M14" s="278">
        <v>93.5</v>
      </c>
      <c r="N14" s="278">
        <v>166.9</v>
      </c>
      <c r="O14" s="278">
        <v>104.7</v>
      </c>
      <c r="P14" s="278">
        <v>96</v>
      </c>
      <c r="Q14" s="278">
        <v>46.6</v>
      </c>
      <c r="R14" s="278">
        <v>95.3</v>
      </c>
      <c r="S14" s="278">
        <v>68.2</v>
      </c>
      <c r="T14" s="278">
        <v>109.7</v>
      </c>
      <c r="U14" s="278">
        <v>97.7</v>
      </c>
      <c r="V14" s="278">
        <v>82.4</v>
      </c>
      <c r="W14" s="278">
        <v>97.9</v>
      </c>
      <c r="X14" s="278">
        <v>99.9</v>
      </c>
      <c r="Y14" s="278">
        <v>114.1</v>
      </c>
      <c r="Z14" s="280" t="s">
        <v>225</v>
      </c>
      <c r="AA14" s="275"/>
      <c r="AB14" s="275">
        <v>99.7</v>
      </c>
      <c r="AC14" s="278">
        <v>92.3</v>
      </c>
      <c r="AD14" s="278">
        <v>111.3</v>
      </c>
      <c r="AE14" s="278">
        <v>320.1</v>
      </c>
    </row>
    <row r="15" spans="1:31" s="283" customFormat="1" ht="21" customHeight="1">
      <c r="A15" s="601" t="s">
        <v>442</v>
      </c>
      <c r="B15" s="362">
        <v>94.6</v>
      </c>
      <c r="C15" s="363">
        <v>94.6</v>
      </c>
      <c r="D15" s="363">
        <v>98.9</v>
      </c>
      <c r="E15" s="363">
        <v>83.1</v>
      </c>
      <c r="F15" s="363">
        <v>98.9</v>
      </c>
      <c r="G15" s="363">
        <v>82.5</v>
      </c>
      <c r="H15" s="363">
        <v>54.6</v>
      </c>
      <c r="I15" s="580" t="s">
        <v>443</v>
      </c>
      <c r="J15" s="363">
        <v>144.2</v>
      </c>
      <c r="K15" s="363">
        <v>113.8</v>
      </c>
      <c r="L15" s="363">
        <v>92.3</v>
      </c>
      <c r="M15" s="363">
        <v>62.7</v>
      </c>
      <c r="N15" s="363">
        <v>149.2</v>
      </c>
      <c r="O15" s="363">
        <v>91.1</v>
      </c>
      <c r="P15" s="363">
        <v>91.7</v>
      </c>
      <c r="Q15" s="363">
        <v>44.8</v>
      </c>
      <c r="R15" s="363">
        <v>79.4</v>
      </c>
      <c r="S15" s="363">
        <v>43.3</v>
      </c>
      <c r="T15" s="363">
        <v>87</v>
      </c>
      <c r="U15" s="363">
        <v>76</v>
      </c>
      <c r="V15" s="363">
        <v>79.7</v>
      </c>
      <c r="W15" s="363">
        <v>88.2</v>
      </c>
      <c r="X15" s="363">
        <v>79.4</v>
      </c>
      <c r="Y15" s="363">
        <v>134.1</v>
      </c>
      <c r="Z15" s="580" t="s">
        <v>443</v>
      </c>
      <c r="AA15" s="353"/>
      <c r="AB15" s="362">
        <v>105.3</v>
      </c>
      <c r="AC15" s="363">
        <v>60</v>
      </c>
      <c r="AD15" s="363">
        <v>92.9</v>
      </c>
      <c r="AE15" s="363">
        <v>238.1</v>
      </c>
    </row>
    <row r="16" spans="1:31" s="283" customFormat="1" ht="18" customHeight="1">
      <c r="A16" s="282"/>
      <c r="B16" s="362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4"/>
      <c r="AA16" s="353"/>
      <c r="AB16" s="362"/>
      <c r="AC16" s="363"/>
      <c r="AD16" s="363"/>
      <c r="AE16" s="363"/>
    </row>
    <row r="17" spans="1:31" s="283" customFormat="1" ht="18" customHeight="1">
      <c r="A17" s="282"/>
      <c r="B17" s="358" t="s">
        <v>199</v>
      </c>
      <c r="C17" s="359"/>
      <c r="D17" s="359"/>
      <c r="E17" s="359"/>
      <c r="F17" s="365"/>
      <c r="G17" s="366"/>
      <c r="H17" s="359"/>
      <c r="I17" s="359"/>
      <c r="J17" s="359"/>
      <c r="K17" s="359"/>
      <c r="L17" s="359"/>
      <c r="M17" s="359"/>
      <c r="N17" s="359"/>
      <c r="O17" s="359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361"/>
      <c r="AA17" s="354"/>
      <c r="AB17" s="275"/>
      <c r="AC17" s="278"/>
      <c r="AD17" s="278"/>
      <c r="AE17" s="278"/>
    </row>
    <row r="18" spans="1:31" s="276" customFormat="1" ht="21" customHeight="1">
      <c r="A18" s="284" t="s">
        <v>444</v>
      </c>
      <c r="B18" s="275">
        <v>92.1</v>
      </c>
      <c r="C18" s="278">
        <v>92.2</v>
      </c>
      <c r="D18" s="278">
        <v>104</v>
      </c>
      <c r="E18" s="278">
        <v>84.1</v>
      </c>
      <c r="F18" s="278">
        <v>87.5</v>
      </c>
      <c r="G18" s="278">
        <v>66.5</v>
      </c>
      <c r="H18" s="278">
        <v>50.8</v>
      </c>
      <c r="I18" s="280" t="s">
        <v>225</v>
      </c>
      <c r="J18" s="278">
        <v>159.2</v>
      </c>
      <c r="K18" s="278">
        <v>97.8</v>
      </c>
      <c r="L18" s="278">
        <v>94.4</v>
      </c>
      <c r="M18" s="278">
        <v>84.1</v>
      </c>
      <c r="N18" s="278">
        <v>126.2</v>
      </c>
      <c r="O18" s="278">
        <v>81.7</v>
      </c>
      <c r="P18" s="278">
        <v>91.5</v>
      </c>
      <c r="Q18" s="278">
        <v>40.6</v>
      </c>
      <c r="R18" s="278">
        <v>91.6</v>
      </c>
      <c r="S18" s="278">
        <v>66.1</v>
      </c>
      <c r="T18" s="278">
        <v>104.2</v>
      </c>
      <c r="U18" s="278">
        <v>89.1</v>
      </c>
      <c r="V18" s="278">
        <v>86.4</v>
      </c>
      <c r="W18" s="278">
        <v>92.3</v>
      </c>
      <c r="X18" s="278">
        <v>110.4</v>
      </c>
      <c r="Y18" s="278">
        <v>117.3</v>
      </c>
      <c r="Z18" s="280" t="s">
        <v>225</v>
      </c>
      <c r="AA18" s="354"/>
      <c r="AB18" s="275">
        <v>96.5</v>
      </c>
      <c r="AC18" s="278">
        <v>54</v>
      </c>
      <c r="AD18" s="278">
        <v>97.5</v>
      </c>
      <c r="AE18" s="278">
        <v>285.5</v>
      </c>
    </row>
    <row r="19" spans="1:31" s="276" customFormat="1" ht="21" customHeight="1">
      <c r="A19" s="285" t="s">
        <v>251</v>
      </c>
      <c r="B19" s="275">
        <v>98.5</v>
      </c>
      <c r="C19" s="278">
        <v>98.6</v>
      </c>
      <c r="D19" s="278">
        <v>120.1</v>
      </c>
      <c r="E19" s="278">
        <v>83.5</v>
      </c>
      <c r="F19" s="278">
        <v>101.4</v>
      </c>
      <c r="G19" s="278">
        <v>69</v>
      </c>
      <c r="H19" s="278">
        <v>42.8</v>
      </c>
      <c r="I19" s="280" t="s">
        <v>225</v>
      </c>
      <c r="J19" s="278">
        <v>166</v>
      </c>
      <c r="K19" s="278">
        <v>98.5</v>
      </c>
      <c r="L19" s="278">
        <v>96.2</v>
      </c>
      <c r="M19" s="278">
        <v>92.5</v>
      </c>
      <c r="N19" s="278">
        <v>145</v>
      </c>
      <c r="O19" s="278">
        <v>116.7</v>
      </c>
      <c r="P19" s="278">
        <v>93.4</v>
      </c>
      <c r="Q19" s="278">
        <v>35.6</v>
      </c>
      <c r="R19" s="278">
        <v>90.9</v>
      </c>
      <c r="S19" s="278">
        <v>53.3</v>
      </c>
      <c r="T19" s="278">
        <v>107.7</v>
      </c>
      <c r="U19" s="278">
        <v>91.2</v>
      </c>
      <c r="V19" s="278">
        <v>82.1</v>
      </c>
      <c r="W19" s="278">
        <v>89.6</v>
      </c>
      <c r="X19" s="278">
        <v>91.5</v>
      </c>
      <c r="Y19" s="278">
        <v>165</v>
      </c>
      <c r="Z19" s="280" t="s">
        <v>225</v>
      </c>
      <c r="AA19" s="354"/>
      <c r="AB19" s="275">
        <v>97</v>
      </c>
      <c r="AC19" s="278">
        <v>48.7</v>
      </c>
      <c r="AD19" s="278">
        <v>94.4</v>
      </c>
      <c r="AE19" s="278">
        <v>314.2</v>
      </c>
    </row>
    <row r="20" spans="1:31" s="276" customFormat="1" ht="21" customHeight="1">
      <c r="A20" s="285" t="s">
        <v>252</v>
      </c>
      <c r="B20" s="275">
        <v>103.3</v>
      </c>
      <c r="C20" s="278">
        <v>103.4</v>
      </c>
      <c r="D20" s="278">
        <v>129.6</v>
      </c>
      <c r="E20" s="278">
        <v>86.4</v>
      </c>
      <c r="F20" s="278">
        <v>107.4</v>
      </c>
      <c r="G20" s="278">
        <v>126.4</v>
      </c>
      <c r="H20" s="278">
        <v>125.5</v>
      </c>
      <c r="I20" s="280" t="s">
        <v>225</v>
      </c>
      <c r="J20" s="278">
        <v>164</v>
      </c>
      <c r="K20" s="278">
        <v>111.8</v>
      </c>
      <c r="L20" s="278">
        <v>105.8</v>
      </c>
      <c r="M20" s="278">
        <v>72.6</v>
      </c>
      <c r="N20" s="278">
        <v>150.3</v>
      </c>
      <c r="O20" s="278">
        <v>86</v>
      </c>
      <c r="P20" s="278">
        <v>95.2</v>
      </c>
      <c r="Q20" s="278">
        <v>46.4</v>
      </c>
      <c r="R20" s="278">
        <v>94.2</v>
      </c>
      <c r="S20" s="278">
        <v>63.9</v>
      </c>
      <c r="T20" s="278">
        <v>111.8</v>
      </c>
      <c r="U20" s="278">
        <v>94.9</v>
      </c>
      <c r="V20" s="278">
        <v>83.7</v>
      </c>
      <c r="W20" s="278">
        <v>89.6</v>
      </c>
      <c r="X20" s="278">
        <v>85.6</v>
      </c>
      <c r="Y20" s="278">
        <v>154</v>
      </c>
      <c r="Z20" s="280" t="s">
        <v>225</v>
      </c>
      <c r="AA20" s="354"/>
      <c r="AB20" s="275">
        <v>118.2</v>
      </c>
      <c r="AC20" s="278">
        <v>126.5</v>
      </c>
      <c r="AD20" s="278">
        <v>97</v>
      </c>
      <c r="AE20" s="278">
        <v>316.8</v>
      </c>
    </row>
    <row r="21" spans="1:31" s="276" customFormat="1" ht="21" customHeight="1">
      <c r="A21" s="285" t="s">
        <v>253</v>
      </c>
      <c r="B21" s="275">
        <v>93.3</v>
      </c>
      <c r="C21" s="278">
        <v>93.3</v>
      </c>
      <c r="D21" s="278">
        <v>95</v>
      </c>
      <c r="E21" s="278">
        <v>91.6</v>
      </c>
      <c r="F21" s="278">
        <v>107</v>
      </c>
      <c r="G21" s="278">
        <v>89.5</v>
      </c>
      <c r="H21" s="278">
        <v>32.5</v>
      </c>
      <c r="I21" s="280" t="s">
        <v>225</v>
      </c>
      <c r="J21" s="278">
        <v>138.5</v>
      </c>
      <c r="K21" s="278">
        <v>109</v>
      </c>
      <c r="L21" s="278">
        <v>63.3</v>
      </c>
      <c r="M21" s="278">
        <v>61</v>
      </c>
      <c r="N21" s="278">
        <v>158.5</v>
      </c>
      <c r="O21" s="278">
        <v>93.4</v>
      </c>
      <c r="P21" s="278">
        <v>93.8</v>
      </c>
      <c r="Q21" s="278">
        <v>49.5</v>
      </c>
      <c r="R21" s="278">
        <v>89.7</v>
      </c>
      <c r="S21" s="278">
        <v>58.8</v>
      </c>
      <c r="T21" s="278">
        <v>108</v>
      </c>
      <c r="U21" s="278">
        <v>85.6</v>
      </c>
      <c r="V21" s="278">
        <v>81.6</v>
      </c>
      <c r="W21" s="278">
        <v>90.1</v>
      </c>
      <c r="X21" s="278">
        <v>82.8</v>
      </c>
      <c r="Y21" s="278">
        <v>111.7</v>
      </c>
      <c r="Z21" s="280" t="s">
        <v>225</v>
      </c>
      <c r="AA21" s="354"/>
      <c r="AB21" s="275">
        <v>95.3</v>
      </c>
      <c r="AC21" s="278">
        <v>44.2</v>
      </c>
      <c r="AD21" s="278">
        <v>88.6</v>
      </c>
      <c r="AE21" s="278">
        <v>326.7</v>
      </c>
    </row>
    <row r="22" spans="1:31" s="276" customFormat="1" ht="21" customHeight="1">
      <c r="A22" s="285" t="s">
        <v>446</v>
      </c>
      <c r="B22" s="275">
        <v>78.9</v>
      </c>
      <c r="C22" s="278">
        <v>78.8</v>
      </c>
      <c r="D22" s="278">
        <v>74.1</v>
      </c>
      <c r="E22" s="278">
        <v>76.8</v>
      </c>
      <c r="F22" s="278">
        <v>91.3</v>
      </c>
      <c r="G22" s="278">
        <v>72.6</v>
      </c>
      <c r="H22" s="278">
        <v>33.3</v>
      </c>
      <c r="I22" s="280" t="s">
        <v>225</v>
      </c>
      <c r="J22" s="278">
        <v>134.9</v>
      </c>
      <c r="K22" s="278">
        <v>98.9</v>
      </c>
      <c r="L22" s="278">
        <v>33.4</v>
      </c>
      <c r="M22" s="278">
        <v>51.3</v>
      </c>
      <c r="N22" s="278">
        <v>141.8</v>
      </c>
      <c r="O22" s="278">
        <v>61.4</v>
      </c>
      <c r="P22" s="278">
        <v>89.6</v>
      </c>
      <c r="Q22" s="278">
        <v>39.5</v>
      </c>
      <c r="R22" s="278">
        <v>75.2</v>
      </c>
      <c r="S22" s="278">
        <v>43.1</v>
      </c>
      <c r="T22" s="278">
        <v>90.3</v>
      </c>
      <c r="U22" s="278">
        <v>66.4</v>
      </c>
      <c r="V22" s="278">
        <v>70.4</v>
      </c>
      <c r="W22" s="278">
        <v>87</v>
      </c>
      <c r="X22" s="278">
        <v>76.8</v>
      </c>
      <c r="Y22" s="278">
        <v>92.5</v>
      </c>
      <c r="Z22" s="280" t="s">
        <v>225</v>
      </c>
      <c r="AA22" s="354"/>
      <c r="AB22" s="275">
        <v>83.9</v>
      </c>
      <c r="AC22" s="278">
        <v>39.9</v>
      </c>
      <c r="AD22" s="278">
        <v>69.7</v>
      </c>
      <c r="AE22" s="278">
        <v>318</v>
      </c>
    </row>
    <row r="23" spans="1:31" s="276" customFormat="1" ht="21" customHeight="1">
      <c r="A23" s="285" t="s">
        <v>254</v>
      </c>
      <c r="B23" s="275">
        <v>91.1</v>
      </c>
      <c r="C23" s="278">
        <v>91.1</v>
      </c>
      <c r="D23" s="278">
        <v>96.8</v>
      </c>
      <c r="E23" s="278">
        <v>84.9</v>
      </c>
      <c r="F23" s="278">
        <v>92.3</v>
      </c>
      <c r="G23" s="278">
        <v>97.6</v>
      </c>
      <c r="H23" s="278">
        <v>47.5</v>
      </c>
      <c r="I23" s="280" t="s">
        <v>225</v>
      </c>
      <c r="J23" s="278">
        <v>141.6</v>
      </c>
      <c r="K23" s="278">
        <v>116.3</v>
      </c>
      <c r="L23" s="278">
        <v>51.7</v>
      </c>
      <c r="M23" s="278">
        <v>48.9</v>
      </c>
      <c r="N23" s="278">
        <v>162.3</v>
      </c>
      <c r="O23" s="278">
        <v>92.8</v>
      </c>
      <c r="P23" s="278">
        <v>92.8</v>
      </c>
      <c r="Q23" s="278">
        <v>45</v>
      </c>
      <c r="R23" s="278">
        <v>74.4</v>
      </c>
      <c r="S23" s="278">
        <v>40.1</v>
      </c>
      <c r="T23" s="278">
        <v>84.9</v>
      </c>
      <c r="U23" s="278">
        <v>65.8</v>
      </c>
      <c r="V23" s="278">
        <v>73.2</v>
      </c>
      <c r="W23" s="278">
        <v>90.2</v>
      </c>
      <c r="X23" s="278">
        <v>63.9</v>
      </c>
      <c r="Y23" s="278">
        <v>131.7</v>
      </c>
      <c r="Z23" s="280" t="s">
        <v>225</v>
      </c>
      <c r="AA23" s="354"/>
      <c r="AB23" s="275">
        <v>100.2</v>
      </c>
      <c r="AC23" s="278">
        <v>56.2</v>
      </c>
      <c r="AD23" s="278">
        <v>75.4</v>
      </c>
      <c r="AE23" s="278">
        <v>311</v>
      </c>
    </row>
    <row r="24" spans="1:31" s="276" customFormat="1" ht="21" customHeight="1">
      <c r="A24" s="285" t="s">
        <v>255</v>
      </c>
      <c r="B24" s="275">
        <v>91.8</v>
      </c>
      <c r="C24" s="278">
        <v>91.8</v>
      </c>
      <c r="D24" s="278">
        <v>99.2</v>
      </c>
      <c r="E24" s="278">
        <v>90.2</v>
      </c>
      <c r="F24" s="278">
        <v>91.6</v>
      </c>
      <c r="G24" s="278">
        <v>75.6</v>
      </c>
      <c r="H24" s="278">
        <v>47.4</v>
      </c>
      <c r="I24" s="280" t="s">
        <v>225</v>
      </c>
      <c r="J24" s="278">
        <v>138.2</v>
      </c>
      <c r="K24" s="278">
        <v>116.4</v>
      </c>
      <c r="L24" s="278">
        <v>93</v>
      </c>
      <c r="M24" s="278">
        <v>46.6</v>
      </c>
      <c r="N24" s="278">
        <v>154.2</v>
      </c>
      <c r="O24" s="278">
        <v>89.7</v>
      </c>
      <c r="P24" s="278">
        <v>87.9</v>
      </c>
      <c r="Q24" s="278">
        <v>45.7</v>
      </c>
      <c r="R24" s="278">
        <v>73</v>
      </c>
      <c r="S24" s="278">
        <v>26.8</v>
      </c>
      <c r="T24" s="278">
        <v>77.2</v>
      </c>
      <c r="U24" s="278">
        <v>64</v>
      </c>
      <c r="V24" s="278">
        <v>82.5</v>
      </c>
      <c r="W24" s="278">
        <v>88</v>
      </c>
      <c r="X24" s="278">
        <v>57.8</v>
      </c>
      <c r="Y24" s="278">
        <v>115.9</v>
      </c>
      <c r="Z24" s="280" t="s">
        <v>225</v>
      </c>
      <c r="AA24" s="354"/>
      <c r="AB24" s="275">
        <v>105.3</v>
      </c>
      <c r="AC24" s="278">
        <v>52.6</v>
      </c>
      <c r="AD24" s="278">
        <v>82.7</v>
      </c>
      <c r="AE24" s="278">
        <v>285.1</v>
      </c>
    </row>
    <row r="25" spans="1:31" s="276" customFormat="1" ht="21" customHeight="1">
      <c r="A25" s="285" t="s">
        <v>256</v>
      </c>
      <c r="B25" s="275">
        <v>83.4</v>
      </c>
      <c r="C25" s="278">
        <v>83.4</v>
      </c>
      <c r="D25" s="278">
        <v>82.1</v>
      </c>
      <c r="E25" s="278">
        <v>73.6</v>
      </c>
      <c r="F25" s="278">
        <v>73.8</v>
      </c>
      <c r="G25" s="278">
        <v>85</v>
      </c>
      <c r="H25" s="278">
        <v>36.3</v>
      </c>
      <c r="I25" s="280" t="s">
        <v>225</v>
      </c>
      <c r="J25" s="278">
        <v>119.6</v>
      </c>
      <c r="K25" s="278">
        <v>112</v>
      </c>
      <c r="L25" s="278">
        <v>83.4</v>
      </c>
      <c r="M25" s="278">
        <v>51</v>
      </c>
      <c r="N25" s="278">
        <v>138.2</v>
      </c>
      <c r="O25" s="278">
        <v>71.4</v>
      </c>
      <c r="P25" s="278">
        <v>83.8</v>
      </c>
      <c r="Q25" s="278">
        <v>41.8</v>
      </c>
      <c r="R25" s="278">
        <v>66.6</v>
      </c>
      <c r="S25" s="278">
        <v>24.6</v>
      </c>
      <c r="T25" s="278">
        <v>61.3</v>
      </c>
      <c r="U25" s="278">
        <v>58</v>
      </c>
      <c r="V25" s="278">
        <v>79.1</v>
      </c>
      <c r="W25" s="278">
        <v>94.4</v>
      </c>
      <c r="X25" s="278">
        <v>56.4</v>
      </c>
      <c r="Y25" s="278">
        <v>126.7</v>
      </c>
      <c r="Z25" s="280" t="s">
        <v>225</v>
      </c>
      <c r="AA25" s="354"/>
      <c r="AB25" s="275">
        <v>98.3</v>
      </c>
      <c r="AC25" s="278">
        <v>45.4</v>
      </c>
      <c r="AD25" s="278">
        <v>83</v>
      </c>
      <c r="AE25" s="278">
        <v>234.1</v>
      </c>
    </row>
    <row r="26" spans="1:31" s="276" customFormat="1" ht="21" customHeight="1">
      <c r="A26" s="285" t="s">
        <v>257</v>
      </c>
      <c r="B26" s="275">
        <v>97.7</v>
      </c>
      <c r="C26" s="278">
        <v>97.7</v>
      </c>
      <c r="D26" s="278">
        <v>95.7</v>
      </c>
      <c r="E26" s="278">
        <v>74.9</v>
      </c>
      <c r="F26" s="278">
        <v>99.8</v>
      </c>
      <c r="G26" s="278">
        <v>97.4</v>
      </c>
      <c r="H26" s="278">
        <v>84.7</v>
      </c>
      <c r="I26" s="280" t="s">
        <v>225</v>
      </c>
      <c r="J26" s="278">
        <v>138.3</v>
      </c>
      <c r="K26" s="278">
        <v>121</v>
      </c>
      <c r="L26" s="278">
        <v>118.2</v>
      </c>
      <c r="M26" s="278">
        <v>53.2</v>
      </c>
      <c r="N26" s="278">
        <v>154.6</v>
      </c>
      <c r="O26" s="278">
        <v>100.8</v>
      </c>
      <c r="P26" s="278">
        <v>89.2</v>
      </c>
      <c r="Q26" s="278">
        <v>42.5</v>
      </c>
      <c r="R26" s="278">
        <v>70.6</v>
      </c>
      <c r="S26" s="278">
        <v>20.9</v>
      </c>
      <c r="T26" s="278">
        <v>65.4</v>
      </c>
      <c r="U26" s="278">
        <v>68.6</v>
      </c>
      <c r="V26" s="278">
        <v>81.4</v>
      </c>
      <c r="W26" s="278">
        <v>90.3</v>
      </c>
      <c r="X26" s="278">
        <v>58.7</v>
      </c>
      <c r="Y26" s="278">
        <v>134.1</v>
      </c>
      <c r="Z26" s="280" t="s">
        <v>225</v>
      </c>
      <c r="AA26" s="354"/>
      <c r="AB26" s="275">
        <v>117</v>
      </c>
      <c r="AC26" s="278">
        <v>87.1</v>
      </c>
      <c r="AD26" s="278">
        <v>91.2</v>
      </c>
      <c r="AE26" s="278">
        <v>212.3</v>
      </c>
    </row>
    <row r="27" spans="1:31" s="276" customFormat="1" ht="21" customHeight="1">
      <c r="A27" s="285" t="s">
        <v>332</v>
      </c>
      <c r="B27" s="275">
        <v>105.1</v>
      </c>
      <c r="C27" s="278">
        <v>105.1</v>
      </c>
      <c r="D27" s="278">
        <v>98.4</v>
      </c>
      <c r="E27" s="278">
        <v>92.3</v>
      </c>
      <c r="F27" s="278">
        <v>112.1</v>
      </c>
      <c r="G27" s="278">
        <v>75.3</v>
      </c>
      <c r="H27" s="278">
        <v>50.5</v>
      </c>
      <c r="I27" s="280" t="s">
        <v>225</v>
      </c>
      <c r="J27" s="278">
        <v>144.1</v>
      </c>
      <c r="K27" s="278">
        <v>131.5</v>
      </c>
      <c r="L27" s="278">
        <v>125.9</v>
      </c>
      <c r="M27" s="278">
        <v>65.6</v>
      </c>
      <c r="N27" s="278">
        <v>177.6</v>
      </c>
      <c r="O27" s="278">
        <v>113.6</v>
      </c>
      <c r="P27" s="278">
        <v>94.4</v>
      </c>
      <c r="Q27" s="278">
        <v>45.4</v>
      </c>
      <c r="R27" s="278">
        <v>75.5</v>
      </c>
      <c r="S27" s="278">
        <v>37.3</v>
      </c>
      <c r="T27" s="278">
        <v>80.1</v>
      </c>
      <c r="U27" s="278">
        <v>72.4</v>
      </c>
      <c r="V27" s="278">
        <v>80.4</v>
      </c>
      <c r="W27" s="278">
        <v>82.1</v>
      </c>
      <c r="X27" s="278">
        <v>72.8</v>
      </c>
      <c r="Y27" s="278">
        <v>149.6</v>
      </c>
      <c r="Z27" s="280" t="s">
        <v>225</v>
      </c>
      <c r="AA27" s="354"/>
      <c r="AB27" s="275">
        <v>120.1</v>
      </c>
      <c r="AC27" s="278">
        <v>54.8</v>
      </c>
      <c r="AD27" s="278">
        <v>117</v>
      </c>
      <c r="AE27" s="278">
        <v>144.9</v>
      </c>
    </row>
    <row r="28" spans="1:31" s="276" customFormat="1" ht="21" customHeight="1">
      <c r="A28" s="285" t="s">
        <v>249</v>
      </c>
      <c r="B28" s="275">
        <v>100.4</v>
      </c>
      <c r="C28" s="278">
        <v>100.3</v>
      </c>
      <c r="D28" s="278">
        <v>98.5</v>
      </c>
      <c r="E28" s="278">
        <v>75.2</v>
      </c>
      <c r="F28" s="278">
        <v>106.1</v>
      </c>
      <c r="G28" s="278">
        <v>70.1</v>
      </c>
      <c r="H28" s="278">
        <v>68.1</v>
      </c>
      <c r="I28" s="280" t="s">
        <v>225</v>
      </c>
      <c r="J28" s="278">
        <v>139.5</v>
      </c>
      <c r="K28" s="278">
        <v>130.8</v>
      </c>
      <c r="L28" s="278">
        <v>123.2</v>
      </c>
      <c r="M28" s="278">
        <v>58.8</v>
      </c>
      <c r="N28" s="278">
        <v>145.7</v>
      </c>
      <c r="O28" s="278">
        <v>85.7</v>
      </c>
      <c r="P28" s="278">
        <v>94.8</v>
      </c>
      <c r="Q28" s="278">
        <v>51.6</v>
      </c>
      <c r="R28" s="278">
        <v>75.9</v>
      </c>
      <c r="S28" s="278">
        <v>41.3</v>
      </c>
      <c r="T28" s="278">
        <v>77.8</v>
      </c>
      <c r="U28" s="278">
        <v>76.7</v>
      </c>
      <c r="V28" s="278">
        <v>79.6</v>
      </c>
      <c r="W28" s="278">
        <v>80.1</v>
      </c>
      <c r="X28" s="278">
        <v>99.9</v>
      </c>
      <c r="Y28" s="278">
        <v>155.6</v>
      </c>
      <c r="Z28" s="280" t="s">
        <v>225</v>
      </c>
      <c r="AA28" s="354"/>
      <c r="AB28" s="275">
        <v>121</v>
      </c>
      <c r="AC28" s="278">
        <v>68.6</v>
      </c>
      <c r="AD28" s="278">
        <v>109.3</v>
      </c>
      <c r="AE28" s="278">
        <v>50.1</v>
      </c>
    </row>
    <row r="29" spans="1:31" s="276" customFormat="1" ht="21" customHeight="1">
      <c r="A29" s="285" t="s">
        <v>250</v>
      </c>
      <c r="B29" s="275">
        <v>99</v>
      </c>
      <c r="C29" s="278">
        <v>98.9</v>
      </c>
      <c r="D29" s="278">
        <v>93.7</v>
      </c>
      <c r="E29" s="278">
        <v>83.6</v>
      </c>
      <c r="F29" s="278">
        <v>116</v>
      </c>
      <c r="G29" s="278">
        <v>64.8</v>
      </c>
      <c r="H29" s="278">
        <v>36.2</v>
      </c>
      <c r="I29" s="280" t="s">
        <v>225</v>
      </c>
      <c r="J29" s="278">
        <v>146.3</v>
      </c>
      <c r="K29" s="278">
        <v>121.6</v>
      </c>
      <c r="L29" s="278">
        <v>118.9</v>
      </c>
      <c r="M29" s="278">
        <v>66.6</v>
      </c>
      <c r="N29" s="278">
        <v>135.8</v>
      </c>
      <c r="O29" s="278">
        <v>99.7</v>
      </c>
      <c r="P29" s="278">
        <v>94.3</v>
      </c>
      <c r="Q29" s="278">
        <v>53.4</v>
      </c>
      <c r="R29" s="278">
        <v>75.5</v>
      </c>
      <c r="S29" s="278">
        <v>43.3</v>
      </c>
      <c r="T29" s="278">
        <v>75.7</v>
      </c>
      <c r="U29" s="278">
        <v>78.9</v>
      </c>
      <c r="V29" s="278">
        <v>75.4</v>
      </c>
      <c r="W29" s="278">
        <v>84.8</v>
      </c>
      <c r="X29" s="278">
        <v>96.1</v>
      </c>
      <c r="Y29" s="278">
        <v>154.8</v>
      </c>
      <c r="Z29" s="280" t="s">
        <v>225</v>
      </c>
      <c r="AA29" s="354"/>
      <c r="AB29" s="275">
        <v>111.3</v>
      </c>
      <c r="AC29" s="278">
        <v>42.2</v>
      </c>
      <c r="AD29" s="278">
        <v>108.8</v>
      </c>
      <c r="AE29" s="278">
        <v>58</v>
      </c>
    </row>
    <row r="30" spans="1:31" s="265" customFormat="1" ht="18" customHeight="1">
      <c r="A30" s="286"/>
      <c r="B30" s="355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7"/>
      <c r="AA30" s="355"/>
      <c r="AB30" s="355"/>
      <c r="AC30" s="356"/>
      <c r="AD30" s="356"/>
      <c r="AE30" s="356"/>
    </row>
    <row r="31" spans="1:31" s="287" customFormat="1" ht="18" customHeight="1">
      <c r="A31" s="286"/>
      <c r="B31" s="358" t="s">
        <v>200</v>
      </c>
      <c r="C31" s="359"/>
      <c r="D31" s="359"/>
      <c r="E31" s="359"/>
      <c r="F31" s="360"/>
      <c r="G31" s="359"/>
      <c r="H31" s="359"/>
      <c r="I31" s="359"/>
      <c r="J31" s="359"/>
      <c r="K31" s="359"/>
      <c r="L31" s="359"/>
      <c r="M31" s="359"/>
      <c r="N31" s="359"/>
      <c r="O31" s="359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361"/>
      <c r="AA31" s="275"/>
      <c r="AB31" s="275"/>
      <c r="AC31" s="278"/>
      <c r="AD31" s="278"/>
      <c r="AE31" s="278"/>
    </row>
    <row r="32" spans="1:31" s="276" customFormat="1" ht="21" customHeight="1">
      <c r="A32" s="284" t="s">
        <v>444</v>
      </c>
      <c r="B32" s="275">
        <v>96.4</v>
      </c>
      <c r="C32" s="278">
        <v>96.4</v>
      </c>
      <c r="D32" s="278">
        <v>105.6</v>
      </c>
      <c r="E32" s="278">
        <v>89.1</v>
      </c>
      <c r="F32" s="278">
        <v>98.3</v>
      </c>
      <c r="G32" s="278">
        <v>70.8</v>
      </c>
      <c r="H32" s="278">
        <v>74.3</v>
      </c>
      <c r="I32" s="280" t="s">
        <v>225</v>
      </c>
      <c r="J32" s="278">
        <v>153.8</v>
      </c>
      <c r="K32" s="278">
        <v>101.4</v>
      </c>
      <c r="L32" s="278">
        <v>94.9</v>
      </c>
      <c r="M32" s="278">
        <v>84.2</v>
      </c>
      <c r="N32" s="278">
        <v>172.5</v>
      </c>
      <c r="O32" s="278">
        <v>81.8</v>
      </c>
      <c r="P32" s="278">
        <v>95.3</v>
      </c>
      <c r="Q32" s="278">
        <v>43.2</v>
      </c>
      <c r="R32" s="278">
        <v>91.8</v>
      </c>
      <c r="S32" s="278">
        <v>60</v>
      </c>
      <c r="T32" s="278">
        <v>103.6</v>
      </c>
      <c r="U32" s="278">
        <v>92.2</v>
      </c>
      <c r="V32" s="278">
        <v>85.1</v>
      </c>
      <c r="W32" s="278">
        <v>94.6</v>
      </c>
      <c r="X32" s="278">
        <v>98.8</v>
      </c>
      <c r="Y32" s="278">
        <v>123.6</v>
      </c>
      <c r="Z32" s="280" t="s">
        <v>225</v>
      </c>
      <c r="AA32" s="275"/>
      <c r="AB32" s="275">
        <v>102.8</v>
      </c>
      <c r="AC32" s="278">
        <v>75.3</v>
      </c>
      <c r="AD32" s="278">
        <v>95.7</v>
      </c>
      <c r="AE32" s="278">
        <v>308.9</v>
      </c>
    </row>
    <row r="33" spans="1:31" s="276" customFormat="1" ht="21" customHeight="1">
      <c r="A33" s="285" t="s">
        <v>251</v>
      </c>
      <c r="B33" s="275">
        <v>98.5</v>
      </c>
      <c r="C33" s="278">
        <v>98.6</v>
      </c>
      <c r="D33" s="278">
        <v>107.4</v>
      </c>
      <c r="E33" s="278">
        <v>85.8</v>
      </c>
      <c r="F33" s="278">
        <v>101.2</v>
      </c>
      <c r="G33" s="278">
        <v>81.9</v>
      </c>
      <c r="H33" s="278">
        <v>54.6</v>
      </c>
      <c r="I33" s="280" t="s">
        <v>225</v>
      </c>
      <c r="J33" s="278">
        <v>156.1</v>
      </c>
      <c r="K33" s="278">
        <v>102.6</v>
      </c>
      <c r="L33" s="278">
        <v>107</v>
      </c>
      <c r="M33" s="278">
        <v>86.4</v>
      </c>
      <c r="N33" s="278">
        <v>154.1</v>
      </c>
      <c r="O33" s="278">
        <v>101</v>
      </c>
      <c r="P33" s="278">
        <v>93</v>
      </c>
      <c r="Q33" s="278">
        <v>38</v>
      </c>
      <c r="R33" s="278">
        <v>89.8</v>
      </c>
      <c r="S33" s="278">
        <v>63.4</v>
      </c>
      <c r="T33" s="278">
        <v>103.3</v>
      </c>
      <c r="U33" s="278">
        <v>88.2</v>
      </c>
      <c r="V33" s="278">
        <v>81.1</v>
      </c>
      <c r="W33" s="278">
        <v>92.4</v>
      </c>
      <c r="X33" s="278">
        <v>88.3</v>
      </c>
      <c r="Y33" s="278">
        <v>132.6</v>
      </c>
      <c r="Z33" s="280" t="s">
        <v>225</v>
      </c>
      <c r="AA33" s="275"/>
      <c r="AB33" s="275">
        <v>100.6</v>
      </c>
      <c r="AC33" s="278">
        <v>61.1</v>
      </c>
      <c r="AD33" s="278">
        <v>89.7</v>
      </c>
      <c r="AE33" s="278">
        <v>270.1</v>
      </c>
    </row>
    <row r="34" spans="1:31" s="276" customFormat="1" ht="21" customHeight="1">
      <c r="A34" s="285" t="s">
        <v>252</v>
      </c>
      <c r="B34" s="275">
        <v>94.3</v>
      </c>
      <c r="C34" s="278">
        <v>94.4</v>
      </c>
      <c r="D34" s="278">
        <v>124.8</v>
      </c>
      <c r="E34" s="278">
        <v>80</v>
      </c>
      <c r="F34" s="278">
        <v>100</v>
      </c>
      <c r="G34" s="278">
        <v>105.2</v>
      </c>
      <c r="H34" s="278">
        <v>69</v>
      </c>
      <c r="I34" s="280" t="s">
        <v>225</v>
      </c>
      <c r="J34" s="278">
        <v>148.1</v>
      </c>
      <c r="K34" s="278">
        <v>111.5</v>
      </c>
      <c r="L34" s="278">
        <v>99.7</v>
      </c>
      <c r="M34" s="278">
        <v>71.4</v>
      </c>
      <c r="N34" s="278">
        <v>147.4</v>
      </c>
      <c r="O34" s="278">
        <v>78.1</v>
      </c>
      <c r="P34" s="278">
        <v>91.7</v>
      </c>
      <c r="Q34" s="278">
        <v>43.2</v>
      </c>
      <c r="R34" s="278">
        <v>89.3</v>
      </c>
      <c r="S34" s="278">
        <v>57.2</v>
      </c>
      <c r="T34" s="278">
        <v>103.6</v>
      </c>
      <c r="U34" s="278">
        <v>89.6</v>
      </c>
      <c r="V34" s="278">
        <v>81.9</v>
      </c>
      <c r="W34" s="278">
        <v>86.9</v>
      </c>
      <c r="X34" s="278">
        <v>79.5</v>
      </c>
      <c r="Y34" s="278">
        <v>134.4</v>
      </c>
      <c r="Z34" s="280" t="s">
        <v>225</v>
      </c>
      <c r="AA34" s="275"/>
      <c r="AB34" s="275">
        <v>103.9</v>
      </c>
      <c r="AC34" s="278">
        <v>74.4</v>
      </c>
      <c r="AD34" s="278">
        <v>86.6</v>
      </c>
      <c r="AE34" s="278">
        <v>303.8</v>
      </c>
    </row>
    <row r="35" spans="1:31" s="276" customFormat="1" ht="21" customHeight="1">
      <c r="A35" s="285" t="s">
        <v>253</v>
      </c>
      <c r="B35" s="275">
        <v>92.8</v>
      </c>
      <c r="C35" s="278">
        <v>92.8</v>
      </c>
      <c r="D35" s="278">
        <v>97.2</v>
      </c>
      <c r="E35" s="278">
        <v>85.2</v>
      </c>
      <c r="F35" s="278">
        <v>98.1</v>
      </c>
      <c r="G35" s="278">
        <v>89</v>
      </c>
      <c r="H35" s="278">
        <v>44.4</v>
      </c>
      <c r="I35" s="280" t="s">
        <v>225</v>
      </c>
      <c r="J35" s="278">
        <v>154.5</v>
      </c>
      <c r="K35" s="278">
        <v>107.2</v>
      </c>
      <c r="L35" s="278">
        <v>69.5</v>
      </c>
      <c r="M35" s="278">
        <v>56</v>
      </c>
      <c r="N35" s="278">
        <v>148.5</v>
      </c>
      <c r="O35" s="278">
        <v>87.2</v>
      </c>
      <c r="P35" s="278">
        <v>93.4</v>
      </c>
      <c r="Q35" s="278">
        <v>47.4</v>
      </c>
      <c r="R35" s="278">
        <v>87.1</v>
      </c>
      <c r="S35" s="278">
        <v>53.4</v>
      </c>
      <c r="T35" s="278">
        <v>103.4</v>
      </c>
      <c r="U35" s="278">
        <v>80.9</v>
      </c>
      <c r="V35" s="278">
        <v>81.5</v>
      </c>
      <c r="W35" s="278">
        <v>90.4</v>
      </c>
      <c r="X35" s="278">
        <v>80.6</v>
      </c>
      <c r="Y35" s="278">
        <v>121.6</v>
      </c>
      <c r="Z35" s="280" t="s">
        <v>225</v>
      </c>
      <c r="AA35" s="275"/>
      <c r="AB35" s="275">
        <v>98.9</v>
      </c>
      <c r="AC35" s="278">
        <v>57</v>
      </c>
      <c r="AD35" s="278">
        <v>84.5</v>
      </c>
      <c r="AE35" s="278">
        <v>325.4</v>
      </c>
    </row>
    <row r="36" spans="1:31" s="276" customFormat="1" ht="21" customHeight="1">
      <c r="A36" s="285" t="s">
        <v>445</v>
      </c>
      <c r="B36" s="275">
        <v>86</v>
      </c>
      <c r="C36" s="278">
        <v>86</v>
      </c>
      <c r="D36" s="278">
        <v>82.4</v>
      </c>
      <c r="E36" s="278">
        <v>78.3</v>
      </c>
      <c r="F36" s="278">
        <v>98.4</v>
      </c>
      <c r="G36" s="278">
        <v>77.9</v>
      </c>
      <c r="H36" s="278">
        <v>31.8</v>
      </c>
      <c r="I36" s="280" t="s">
        <v>225</v>
      </c>
      <c r="J36" s="278">
        <v>159.7</v>
      </c>
      <c r="K36" s="278">
        <v>109.8</v>
      </c>
      <c r="L36" s="278">
        <v>40.4</v>
      </c>
      <c r="M36" s="278">
        <v>55.9</v>
      </c>
      <c r="N36" s="278">
        <v>144.6</v>
      </c>
      <c r="O36" s="278">
        <v>74.3</v>
      </c>
      <c r="P36" s="278">
        <v>92.7</v>
      </c>
      <c r="Q36" s="278">
        <v>43</v>
      </c>
      <c r="R36" s="278">
        <v>77.8</v>
      </c>
      <c r="S36" s="278">
        <v>42</v>
      </c>
      <c r="T36" s="278">
        <v>92.9</v>
      </c>
      <c r="U36" s="278">
        <v>69.5</v>
      </c>
      <c r="V36" s="278">
        <v>75</v>
      </c>
      <c r="W36" s="278">
        <v>89.1</v>
      </c>
      <c r="X36" s="278">
        <v>82.1</v>
      </c>
      <c r="Y36" s="278">
        <v>110.7</v>
      </c>
      <c r="Z36" s="280" t="s">
        <v>225</v>
      </c>
      <c r="AA36" s="275"/>
      <c r="AB36" s="275">
        <v>94</v>
      </c>
      <c r="AC36" s="278">
        <v>37.3</v>
      </c>
      <c r="AD36" s="278">
        <v>82.2</v>
      </c>
      <c r="AE36" s="278">
        <v>340.9</v>
      </c>
    </row>
    <row r="37" spans="1:31" s="276" customFormat="1" ht="21" customHeight="1">
      <c r="A37" s="284" t="s">
        <v>254</v>
      </c>
      <c r="B37" s="275">
        <v>89.7</v>
      </c>
      <c r="C37" s="278">
        <v>89.8</v>
      </c>
      <c r="D37" s="278">
        <v>95.5</v>
      </c>
      <c r="E37" s="278">
        <v>79.9</v>
      </c>
      <c r="F37" s="278">
        <v>92</v>
      </c>
      <c r="G37" s="278">
        <v>79.3</v>
      </c>
      <c r="H37" s="278">
        <v>57.2</v>
      </c>
      <c r="I37" s="280" t="s">
        <v>225</v>
      </c>
      <c r="J37" s="278">
        <v>151.3</v>
      </c>
      <c r="K37" s="278">
        <v>114</v>
      </c>
      <c r="L37" s="278">
        <v>55.9</v>
      </c>
      <c r="M37" s="278">
        <v>49.5</v>
      </c>
      <c r="N37" s="278">
        <v>146.9</v>
      </c>
      <c r="O37" s="278">
        <v>85.7</v>
      </c>
      <c r="P37" s="278">
        <v>91.9</v>
      </c>
      <c r="Q37" s="278">
        <v>43</v>
      </c>
      <c r="R37" s="278">
        <v>73.6</v>
      </c>
      <c r="S37" s="278">
        <v>38.6</v>
      </c>
      <c r="T37" s="278">
        <v>84.9</v>
      </c>
      <c r="U37" s="278">
        <v>65.9</v>
      </c>
      <c r="V37" s="278">
        <v>71.3</v>
      </c>
      <c r="W37" s="278">
        <v>88.6</v>
      </c>
      <c r="X37" s="278">
        <v>78.8</v>
      </c>
      <c r="Y37" s="278">
        <v>131.7</v>
      </c>
      <c r="Z37" s="280" t="s">
        <v>225</v>
      </c>
      <c r="AA37" s="275"/>
      <c r="AB37" s="275">
        <v>102</v>
      </c>
      <c r="AC37" s="278">
        <v>63.6</v>
      </c>
      <c r="AD37" s="278">
        <v>77.4</v>
      </c>
      <c r="AE37" s="278">
        <v>300.5</v>
      </c>
    </row>
    <row r="38" spans="1:31" s="276" customFormat="1" ht="21" customHeight="1">
      <c r="A38" s="284" t="s">
        <v>255</v>
      </c>
      <c r="B38" s="275">
        <v>91.1</v>
      </c>
      <c r="C38" s="278">
        <v>91.1</v>
      </c>
      <c r="D38" s="278">
        <v>96.2</v>
      </c>
      <c r="E38" s="278">
        <v>84</v>
      </c>
      <c r="F38" s="278">
        <v>96.4</v>
      </c>
      <c r="G38" s="278">
        <v>74</v>
      </c>
      <c r="H38" s="278">
        <v>53.9</v>
      </c>
      <c r="I38" s="280" t="s">
        <v>225</v>
      </c>
      <c r="J38" s="278">
        <v>145.4</v>
      </c>
      <c r="K38" s="278">
        <v>111.2</v>
      </c>
      <c r="L38" s="278">
        <v>88.5</v>
      </c>
      <c r="M38" s="278">
        <v>50.4</v>
      </c>
      <c r="N38" s="278">
        <v>147.8</v>
      </c>
      <c r="O38" s="278">
        <v>86.3</v>
      </c>
      <c r="P38" s="278">
        <v>87.4</v>
      </c>
      <c r="Q38" s="278">
        <v>42.7</v>
      </c>
      <c r="R38" s="278">
        <v>73.9</v>
      </c>
      <c r="S38" s="278">
        <v>27</v>
      </c>
      <c r="T38" s="278">
        <v>78.8</v>
      </c>
      <c r="U38" s="278">
        <v>65.6</v>
      </c>
      <c r="V38" s="278">
        <v>83.8</v>
      </c>
      <c r="W38" s="278">
        <v>87.1</v>
      </c>
      <c r="X38" s="278">
        <v>73.8</v>
      </c>
      <c r="Y38" s="278">
        <v>120.2</v>
      </c>
      <c r="Z38" s="280" t="s">
        <v>225</v>
      </c>
      <c r="AA38" s="275"/>
      <c r="AB38" s="275">
        <v>103.6</v>
      </c>
      <c r="AC38" s="278">
        <v>58.1</v>
      </c>
      <c r="AD38" s="278">
        <v>82.3</v>
      </c>
      <c r="AE38" s="278">
        <v>260</v>
      </c>
    </row>
    <row r="39" spans="1:31" s="276" customFormat="1" ht="21" customHeight="1">
      <c r="A39" s="284" t="s">
        <v>256</v>
      </c>
      <c r="B39" s="275">
        <v>93.5</v>
      </c>
      <c r="C39" s="278">
        <v>93.5</v>
      </c>
      <c r="D39" s="278">
        <v>91.8</v>
      </c>
      <c r="E39" s="278">
        <v>82.4</v>
      </c>
      <c r="F39" s="278">
        <v>83.6</v>
      </c>
      <c r="G39" s="278">
        <v>86.3</v>
      </c>
      <c r="H39" s="278">
        <v>41</v>
      </c>
      <c r="I39" s="280" t="s">
        <v>225</v>
      </c>
      <c r="J39" s="278">
        <v>144</v>
      </c>
      <c r="K39" s="278">
        <v>118</v>
      </c>
      <c r="L39" s="278">
        <v>96.2</v>
      </c>
      <c r="M39" s="278">
        <v>56.5</v>
      </c>
      <c r="N39" s="278">
        <v>165.6</v>
      </c>
      <c r="O39" s="278">
        <v>91.2</v>
      </c>
      <c r="P39" s="278">
        <v>88.6</v>
      </c>
      <c r="Q39" s="278">
        <v>47.2</v>
      </c>
      <c r="R39" s="278">
        <v>72.4</v>
      </c>
      <c r="S39" s="278">
        <v>26.3</v>
      </c>
      <c r="T39" s="278">
        <v>67.9</v>
      </c>
      <c r="U39" s="278">
        <v>64.8</v>
      </c>
      <c r="V39" s="278">
        <v>84.5</v>
      </c>
      <c r="W39" s="278">
        <v>97</v>
      </c>
      <c r="X39" s="278">
        <v>76</v>
      </c>
      <c r="Y39" s="278">
        <v>147.9</v>
      </c>
      <c r="Z39" s="280" t="s">
        <v>225</v>
      </c>
      <c r="AA39" s="275"/>
      <c r="AB39" s="275">
        <v>107</v>
      </c>
      <c r="AC39" s="278">
        <v>49.7</v>
      </c>
      <c r="AD39" s="278">
        <v>95.4</v>
      </c>
      <c r="AE39" s="278">
        <v>219.8</v>
      </c>
    </row>
    <row r="40" spans="1:31" s="276" customFormat="1" ht="21" customHeight="1">
      <c r="A40" s="284" t="s">
        <v>257</v>
      </c>
      <c r="B40" s="275">
        <v>94.6</v>
      </c>
      <c r="C40" s="278">
        <v>94.5</v>
      </c>
      <c r="D40" s="278">
        <v>92.4</v>
      </c>
      <c r="E40" s="278">
        <v>73.5</v>
      </c>
      <c r="F40" s="278">
        <v>94.7</v>
      </c>
      <c r="G40" s="278">
        <v>87</v>
      </c>
      <c r="H40" s="278">
        <v>71.4</v>
      </c>
      <c r="I40" s="280" t="s">
        <v>225</v>
      </c>
      <c r="J40" s="278">
        <v>134.1</v>
      </c>
      <c r="K40" s="278">
        <v>116.4</v>
      </c>
      <c r="L40" s="278">
        <v>104.3</v>
      </c>
      <c r="M40" s="278">
        <v>54.7</v>
      </c>
      <c r="N40" s="278">
        <v>148.9</v>
      </c>
      <c r="O40" s="278">
        <v>92.9</v>
      </c>
      <c r="P40" s="278">
        <v>88.8</v>
      </c>
      <c r="Q40" s="278">
        <v>46.1</v>
      </c>
      <c r="R40" s="278">
        <v>71.4</v>
      </c>
      <c r="S40" s="278">
        <v>24.4</v>
      </c>
      <c r="T40" s="278">
        <v>67.9</v>
      </c>
      <c r="U40" s="278">
        <v>69.7</v>
      </c>
      <c r="V40" s="278">
        <v>80.7</v>
      </c>
      <c r="W40" s="278">
        <v>87.9</v>
      </c>
      <c r="X40" s="278">
        <v>73.8</v>
      </c>
      <c r="Y40" s="278">
        <v>124.8</v>
      </c>
      <c r="Z40" s="280" t="s">
        <v>225</v>
      </c>
      <c r="AA40" s="275"/>
      <c r="AB40" s="275">
        <v>110.5</v>
      </c>
      <c r="AC40" s="278">
        <v>74.6</v>
      </c>
      <c r="AD40" s="278">
        <v>91.8</v>
      </c>
      <c r="AE40" s="278">
        <v>197.8</v>
      </c>
    </row>
    <row r="41" spans="1:31" s="276" customFormat="1" ht="21" customHeight="1">
      <c r="A41" s="284" t="s">
        <v>248</v>
      </c>
      <c r="B41" s="275">
        <v>99.5</v>
      </c>
      <c r="C41" s="278">
        <v>99.5</v>
      </c>
      <c r="D41" s="278">
        <v>94.1</v>
      </c>
      <c r="E41" s="278">
        <v>89.6</v>
      </c>
      <c r="F41" s="278">
        <v>104.9</v>
      </c>
      <c r="G41" s="278">
        <v>80.7</v>
      </c>
      <c r="H41" s="278">
        <v>55.4</v>
      </c>
      <c r="I41" s="280" t="s">
        <v>225</v>
      </c>
      <c r="J41" s="278">
        <v>129.7</v>
      </c>
      <c r="K41" s="278">
        <v>119.6</v>
      </c>
      <c r="L41" s="278">
        <v>111.5</v>
      </c>
      <c r="M41" s="278">
        <v>60.2</v>
      </c>
      <c r="N41" s="278">
        <v>148.6</v>
      </c>
      <c r="O41" s="278">
        <v>104.7</v>
      </c>
      <c r="P41" s="278">
        <v>90.4</v>
      </c>
      <c r="Q41" s="278">
        <v>45.6</v>
      </c>
      <c r="R41" s="278">
        <v>73.9</v>
      </c>
      <c r="S41" s="278">
        <v>37.5</v>
      </c>
      <c r="T41" s="278">
        <v>77.4</v>
      </c>
      <c r="U41" s="278">
        <v>70.6</v>
      </c>
      <c r="V41" s="278">
        <v>79.9</v>
      </c>
      <c r="W41" s="278">
        <v>79.8</v>
      </c>
      <c r="X41" s="278">
        <v>71.9</v>
      </c>
      <c r="Y41" s="278">
        <v>131.8</v>
      </c>
      <c r="Z41" s="280" t="s">
        <v>225</v>
      </c>
      <c r="AA41" s="275"/>
      <c r="AB41" s="275">
        <v>112.6</v>
      </c>
      <c r="AC41" s="278">
        <v>60.5</v>
      </c>
      <c r="AD41" s="278">
        <v>104.4</v>
      </c>
      <c r="AE41" s="278">
        <v>146.1</v>
      </c>
    </row>
    <row r="42" spans="1:31" s="276" customFormat="1" ht="21" customHeight="1">
      <c r="A42" s="284" t="s">
        <v>249</v>
      </c>
      <c r="B42" s="275">
        <v>97.8</v>
      </c>
      <c r="C42" s="278">
        <v>97.8</v>
      </c>
      <c r="D42" s="278">
        <v>94.4</v>
      </c>
      <c r="E42" s="278">
        <v>82.2</v>
      </c>
      <c r="F42" s="278">
        <v>104.4</v>
      </c>
      <c r="G42" s="278">
        <v>82.9</v>
      </c>
      <c r="H42" s="278">
        <v>65.6</v>
      </c>
      <c r="I42" s="280" t="s">
        <v>225</v>
      </c>
      <c r="J42" s="278">
        <v>128.2</v>
      </c>
      <c r="K42" s="278">
        <v>126.7</v>
      </c>
      <c r="L42" s="278">
        <v>113.5</v>
      </c>
      <c r="M42" s="278">
        <v>57.4</v>
      </c>
      <c r="N42" s="278">
        <v>136.4</v>
      </c>
      <c r="O42" s="278">
        <v>92.4</v>
      </c>
      <c r="P42" s="278">
        <v>91.4</v>
      </c>
      <c r="Q42" s="278">
        <v>47.4</v>
      </c>
      <c r="R42" s="278">
        <v>76.3</v>
      </c>
      <c r="S42" s="278">
        <v>48.1</v>
      </c>
      <c r="T42" s="278">
        <v>79</v>
      </c>
      <c r="U42" s="278">
        <v>74.2</v>
      </c>
      <c r="V42" s="278">
        <v>78.9</v>
      </c>
      <c r="W42" s="278">
        <v>81.1</v>
      </c>
      <c r="X42" s="278">
        <v>76.2</v>
      </c>
      <c r="Y42" s="278">
        <v>148.4</v>
      </c>
      <c r="Z42" s="280" t="s">
        <v>225</v>
      </c>
      <c r="AA42" s="275"/>
      <c r="AB42" s="275">
        <v>116.4</v>
      </c>
      <c r="AC42" s="278">
        <v>69.3</v>
      </c>
      <c r="AD42" s="278">
        <v>104.7</v>
      </c>
      <c r="AE42" s="278">
        <v>61.3</v>
      </c>
    </row>
    <row r="43" spans="1:31" s="281" customFormat="1" ht="21" customHeight="1">
      <c r="A43" s="288" t="s">
        <v>250</v>
      </c>
      <c r="B43" s="338">
        <v>94.9</v>
      </c>
      <c r="C43" s="339">
        <v>94.9</v>
      </c>
      <c r="D43" s="339">
        <v>87.8</v>
      </c>
      <c r="E43" s="339">
        <v>84.4</v>
      </c>
      <c r="F43" s="339">
        <v>111</v>
      </c>
      <c r="G43" s="339">
        <v>75.9</v>
      </c>
      <c r="H43" s="339">
        <v>30.5</v>
      </c>
      <c r="I43" s="340" t="s">
        <v>225</v>
      </c>
      <c r="J43" s="339">
        <v>127.6</v>
      </c>
      <c r="K43" s="339">
        <v>123.3</v>
      </c>
      <c r="L43" s="339">
        <v>111.8</v>
      </c>
      <c r="M43" s="339">
        <v>59.6</v>
      </c>
      <c r="N43" s="339">
        <v>130</v>
      </c>
      <c r="O43" s="339">
        <v>94.7</v>
      </c>
      <c r="P43" s="339">
        <v>91.3</v>
      </c>
      <c r="Q43" s="339">
        <v>46.9</v>
      </c>
      <c r="R43" s="339">
        <v>73.7</v>
      </c>
      <c r="S43" s="339">
        <v>42.4</v>
      </c>
      <c r="T43" s="339">
        <v>75.1</v>
      </c>
      <c r="U43" s="339">
        <v>74.4</v>
      </c>
      <c r="V43" s="339">
        <v>74.5</v>
      </c>
      <c r="W43" s="339">
        <v>83.4</v>
      </c>
      <c r="X43" s="339">
        <v>69.3</v>
      </c>
      <c r="Y43" s="339">
        <v>147.5</v>
      </c>
      <c r="Z43" s="341" t="s">
        <v>225</v>
      </c>
      <c r="AA43" s="338"/>
      <c r="AB43" s="338">
        <v>108.6</v>
      </c>
      <c r="AC43" s="339">
        <v>37.4</v>
      </c>
      <c r="AD43" s="339">
        <v>110.7</v>
      </c>
      <c r="AE43" s="339">
        <v>56.1</v>
      </c>
    </row>
    <row r="44" spans="1:31" s="293" customFormat="1" ht="13.5" customHeight="1">
      <c r="A44" s="636" t="s">
        <v>388</v>
      </c>
      <c r="B44" s="636"/>
      <c r="C44" s="636"/>
      <c r="D44" s="636"/>
      <c r="E44" s="636"/>
      <c r="F44" s="636"/>
      <c r="G44" s="636"/>
      <c r="H44" s="636"/>
      <c r="I44" s="289"/>
      <c r="J44" s="289"/>
      <c r="K44" s="290"/>
      <c r="L44" s="290"/>
      <c r="M44" s="290"/>
      <c r="N44" s="290"/>
      <c r="O44" s="290"/>
      <c r="P44" s="290"/>
      <c r="Q44" s="290"/>
      <c r="R44" s="291"/>
      <c r="S44" s="291"/>
      <c r="T44" s="291"/>
      <c r="U44" s="291"/>
      <c r="V44" s="291"/>
      <c r="W44" s="291"/>
      <c r="X44" s="291"/>
      <c r="Y44" s="291"/>
      <c r="Z44" s="290"/>
      <c r="AA44" s="290"/>
      <c r="AB44" s="292"/>
      <c r="AC44" s="292"/>
      <c r="AD44" s="291"/>
      <c r="AE44" s="291"/>
    </row>
    <row r="45" spans="1:31" ht="7.5" customHeight="1">
      <c r="A45" s="294"/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6"/>
      <c r="AC45" s="296"/>
      <c r="AD45" s="295"/>
      <c r="AE45" s="295"/>
    </row>
    <row r="46" spans="1:31" ht="13.5">
      <c r="A46" s="294"/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</row>
    <row r="47" spans="1:31" ht="13.5">
      <c r="A47" s="294"/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</row>
    <row r="48" spans="1:31" ht="13.5">
      <c r="A48" s="294"/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</row>
    <row r="49" spans="1:31" ht="13.5">
      <c r="A49" s="295"/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</row>
    <row r="50" spans="1:31" ht="13.5">
      <c r="A50" s="295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</row>
    <row r="51" spans="1:31" ht="13.5">
      <c r="A51" s="295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</row>
    <row r="52" spans="28:29" ht="13.5">
      <c r="AB52" s="295"/>
      <c r="AC52" s="295"/>
    </row>
  </sheetData>
  <sheetProtection/>
  <mergeCells count="31">
    <mergeCell ref="A1:C1"/>
    <mergeCell ref="K9:K10"/>
    <mergeCell ref="A4:O4"/>
    <mergeCell ref="X9:X10"/>
    <mergeCell ref="L9:L10"/>
    <mergeCell ref="I9:I10"/>
    <mergeCell ref="O9:O10"/>
    <mergeCell ref="R9:R10"/>
    <mergeCell ref="M9:M10"/>
    <mergeCell ref="J9:J10"/>
    <mergeCell ref="Q9:Q10"/>
    <mergeCell ref="P9:P10"/>
    <mergeCell ref="G9:G10"/>
    <mergeCell ref="A2:B2"/>
    <mergeCell ref="F9:F10"/>
    <mergeCell ref="E9:E10"/>
    <mergeCell ref="N9:N10"/>
    <mergeCell ref="A44:H44"/>
    <mergeCell ref="B7:B10"/>
    <mergeCell ref="C8:C10"/>
    <mergeCell ref="D9:D10"/>
    <mergeCell ref="H9:H10"/>
    <mergeCell ref="A7:A8"/>
    <mergeCell ref="AC5:AE5"/>
    <mergeCell ref="AB7:AE7"/>
    <mergeCell ref="AE8:AE10"/>
    <mergeCell ref="Z8:Z10"/>
    <mergeCell ref="Y9:Y10"/>
    <mergeCell ref="AB8:AB10"/>
    <mergeCell ref="AD8:AD10"/>
    <mergeCell ref="AC8:AC10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5118110236220472"/>
  <pageSetup blackAndWhite="1" fitToWidth="0"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9"/>
  <dimension ref="A1:BC68"/>
  <sheetViews>
    <sheetView showGridLines="0" view="pageBreakPreview" zoomScaleSheetLayoutView="100" zoomScalePageLayoutView="0" workbookViewId="0" topLeftCell="A1">
      <selection activeCell="A3" sqref="A3:V3"/>
    </sheetView>
  </sheetViews>
  <sheetFormatPr defaultColWidth="9.00390625" defaultRowHeight="13.5" outlineLevelRow="1"/>
  <cols>
    <col min="1" max="1" width="2.625" style="30" customWidth="1"/>
    <col min="2" max="2" width="9.25390625" style="30" customWidth="1"/>
    <col min="3" max="6" width="5.875" style="30" customWidth="1"/>
    <col min="7" max="7" width="10.00390625" style="30" customWidth="1"/>
    <col min="8" max="11" width="5.875" style="30" customWidth="1"/>
    <col min="12" max="12" width="10.00390625" style="30" customWidth="1"/>
    <col min="13" max="16" width="5.875" style="30" customWidth="1"/>
    <col min="17" max="17" width="10.00390625" style="30" customWidth="1"/>
    <col min="18" max="21" width="5.875" style="30" customWidth="1"/>
    <col min="22" max="22" width="10.00390625" style="30" customWidth="1"/>
    <col min="23" max="25" width="9.00390625" style="30" customWidth="1"/>
    <col min="26" max="26" width="13.25390625" style="30" customWidth="1"/>
    <col min="27" max="16384" width="9.00390625" style="30" customWidth="1"/>
  </cols>
  <sheetData>
    <row r="1" spans="1:6" ht="13.5">
      <c r="A1" s="674" t="s">
        <v>198</v>
      </c>
      <c r="B1" s="674"/>
      <c r="C1" s="674"/>
      <c r="D1" s="674"/>
      <c r="E1" s="674"/>
      <c r="F1" s="40"/>
    </row>
    <row r="2" spans="1:2" ht="13.5">
      <c r="A2" s="675" t="s">
        <v>4</v>
      </c>
      <c r="B2" s="675"/>
    </row>
    <row r="3" spans="1:22" ht="14.25">
      <c r="A3" s="676" t="s">
        <v>321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</row>
    <row r="4" spans="1:22" ht="13.5">
      <c r="A4" s="677" t="s">
        <v>449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</row>
    <row r="5" spans="1:22" ht="13.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6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55" customFormat="1" ht="18" customHeight="1" thickTop="1">
      <c r="A7" s="678" t="s">
        <v>261</v>
      </c>
      <c r="B7" s="679"/>
      <c r="C7" s="684" t="s">
        <v>37</v>
      </c>
      <c r="D7" s="684"/>
      <c r="E7" s="684"/>
      <c r="F7" s="684"/>
      <c r="G7" s="685"/>
      <c r="H7" s="686" t="s">
        <v>246</v>
      </c>
      <c r="I7" s="684"/>
      <c r="J7" s="684"/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</row>
    <row r="8" spans="1:22" s="55" customFormat="1" ht="18" customHeight="1">
      <c r="A8" s="680"/>
      <c r="B8" s="681"/>
      <c r="C8" s="687" t="s">
        <v>318</v>
      </c>
      <c r="D8" s="687"/>
      <c r="E8" s="687"/>
      <c r="F8" s="687"/>
      <c r="G8" s="688"/>
      <c r="H8" s="689" t="s">
        <v>306</v>
      </c>
      <c r="I8" s="689"/>
      <c r="J8" s="689"/>
      <c r="K8" s="689"/>
      <c r="L8" s="689"/>
      <c r="M8" s="670" t="s">
        <v>36</v>
      </c>
      <c r="N8" s="671"/>
      <c r="O8" s="671"/>
      <c r="P8" s="671"/>
      <c r="Q8" s="671"/>
      <c r="R8" s="670" t="s">
        <v>35</v>
      </c>
      <c r="S8" s="671"/>
      <c r="T8" s="671"/>
      <c r="U8" s="671"/>
      <c r="V8" s="671"/>
    </row>
    <row r="9" spans="1:22" s="55" customFormat="1" ht="18" customHeight="1">
      <c r="A9" s="680"/>
      <c r="B9" s="681"/>
      <c r="C9" s="661" t="s">
        <v>34</v>
      </c>
      <c r="D9" s="662"/>
      <c r="E9" s="661" t="s">
        <v>33</v>
      </c>
      <c r="F9" s="662"/>
      <c r="G9" s="672" t="s">
        <v>338</v>
      </c>
      <c r="H9" s="661" t="s">
        <v>34</v>
      </c>
      <c r="I9" s="662"/>
      <c r="J9" s="661" t="s">
        <v>33</v>
      </c>
      <c r="K9" s="662"/>
      <c r="L9" s="672" t="s">
        <v>338</v>
      </c>
      <c r="M9" s="661" t="s">
        <v>34</v>
      </c>
      <c r="N9" s="662"/>
      <c r="O9" s="661" t="s">
        <v>33</v>
      </c>
      <c r="P9" s="662"/>
      <c r="Q9" s="672" t="s">
        <v>338</v>
      </c>
      <c r="R9" s="661" t="s">
        <v>34</v>
      </c>
      <c r="S9" s="662"/>
      <c r="T9" s="661" t="s">
        <v>33</v>
      </c>
      <c r="U9" s="662"/>
      <c r="V9" s="663" t="s">
        <v>338</v>
      </c>
    </row>
    <row r="10" spans="1:22" s="55" customFormat="1" ht="34.5" customHeight="1">
      <c r="A10" s="682"/>
      <c r="B10" s="683"/>
      <c r="C10" s="182"/>
      <c r="D10" s="404" t="s">
        <v>337</v>
      </c>
      <c r="E10" s="182"/>
      <c r="F10" s="404" t="s">
        <v>337</v>
      </c>
      <c r="G10" s="673"/>
      <c r="H10" s="182"/>
      <c r="I10" s="404" t="s">
        <v>337</v>
      </c>
      <c r="J10" s="182"/>
      <c r="K10" s="404" t="s">
        <v>337</v>
      </c>
      <c r="L10" s="673"/>
      <c r="M10" s="182"/>
      <c r="N10" s="404" t="s">
        <v>337</v>
      </c>
      <c r="O10" s="182"/>
      <c r="P10" s="404" t="s">
        <v>337</v>
      </c>
      <c r="Q10" s="673"/>
      <c r="R10" s="182"/>
      <c r="S10" s="404" t="s">
        <v>337</v>
      </c>
      <c r="T10" s="182"/>
      <c r="U10" s="404" t="s">
        <v>337</v>
      </c>
      <c r="V10" s="664"/>
    </row>
    <row r="11" spans="1:22" s="55" customFormat="1" ht="11.25">
      <c r="A11" s="181"/>
      <c r="B11" s="403"/>
      <c r="C11" s="122"/>
      <c r="D11" s="122"/>
      <c r="E11" s="123" t="s">
        <v>49</v>
      </c>
      <c r="F11" s="123"/>
      <c r="G11" s="123" t="s">
        <v>30</v>
      </c>
      <c r="H11" s="122"/>
      <c r="I11" s="122"/>
      <c r="J11" s="123" t="s">
        <v>49</v>
      </c>
      <c r="K11" s="123"/>
      <c r="L11" s="123" t="s">
        <v>30</v>
      </c>
      <c r="M11" s="122"/>
      <c r="N11" s="122"/>
      <c r="O11" s="123" t="s">
        <v>49</v>
      </c>
      <c r="P11" s="123"/>
      <c r="Q11" s="123" t="s">
        <v>30</v>
      </c>
      <c r="R11" s="122"/>
      <c r="S11" s="122"/>
      <c r="T11" s="123" t="s">
        <v>49</v>
      </c>
      <c r="U11" s="123"/>
      <c r="V11" s="123" t="s">
        <v>30</v>
      </c>
    </row>
    <row r="12" spans="1:26" s="180" customFormat="1" ht="16.5" customHeight="1" outlineLevel="1">
      <c r="A12" s="665" t="s">
        <v>374</v>
      </c>
      <c r="B12" s="666"/>
      <c r="C12" s="183">
        <v>2124</v>
      </c>
      <c r="D12" s="183" t="s">
        <v>105</v>
      </c>
      <c r="E12" s="183">
        <v>73300</v>
      </c>
      <c r="F12" s="183" t="s">
        <v>105</v>
      </c>
      <c r="G12" s="183">
        <v>210616008</v>
      </c>
      <c r="H12" s="183">
        <v>791</v>
      </c>
      <c r="I12" s="183" t="s">
        <v>105</v>
      </c>
      <c r="J12" s="183">
        <v>4849</v>
      </c>
      <c r="K12" s="183" t="s">
        <v>105</v>
      </c>
      <c r="L12" s="183">
        <v>5798473</v>
      </c>
      <c r="M12" s="183">
        <v>888</v>
      </c>
      <c r="N12" s="183" t="s">
        <v>105</v>
      </c>
      <c r="O12" s="183">
        <v>15384</v>
      </c>
      <c r="P12" s="183" t="s">
        <v>105</v>
      </c>
      <c r="Q12" s="183">
        <v>23980177</v>
      </c>
      <c r="R12" s="183">
        <v>445</v>
      </c>
      <c r="S12" s="183" t="s">
        <v>105</v>
      </c>
      <c r="T12" s="183">
        <v>53067</v>
      </c>
      <c r="U12" s="183" t="s">
        <v>105</v>
      </c>
      <c r="V12" s="183">
        <v>180837358</v>
      </c>
      <c r="X12" s="184">
        <f>SUM(H12,M12,R12)-C12</f>
        <v>0</v>
      </c>
      <c r="Y12" s="184">
        <f>SUM(J12,O12,T12)-E12</f>
        <v>0</v>
      </c>
      <c r="Z12" s="184">
        <f>SUM(L12,Q12,V12)-G12</f>
        <v>0</v>
      </c>
    </row>
    <row r="13" spans="1:26" s="179" customFormat="1" ht="16.5" customHeight="1" outlineLevel="1">
      <c r="A13" s="665" t="s">
        <v>430</v>
      </c>
      <c r="B13" s="667"/>
      <c r="C13" s="183">
        <v>2091</v>
      </c>
      <c r="D13" s="183" t="s">
        <v>105</v>
      </c>
      <c r="E13" s="183">
        <v>74437</v>
      </c>
      <c r="F13" s="183" t="s">
        <v>105</v>
      </c>
      <c r="G13" s="183">
        <v>224944302</v>
      </c>
      <c r="H13" s="183">
        <v>747</v>
      </c>
      <c r="I13" s="183" t="s">
        <v>105</v>
      </c>
      <c r="J13" s="183">
        <v>4688</v>
      </c>
      <c r="K13" s="183" t="s">
        <v>105</v>
      </c>
      <c r="L13" s="183">
        <v>5451256</v>
      </c>
      <c r="M13" s="183">
        <v>893</v>
      </c>
      <c r="N13" s="183" t="s">
        <v>105</v>
      </c>
      <c r="O13" s="183">
        <v>15516</v>
      </c>
      <c r="P13" s="183" t="s">
        <v>105</v>
      </c>
      <c r="Q13" s="183">
        <v>26102931</v>
      </c>
      <c r="R13" s="183">
        <v>451</v>
      </c>
      <c r="S13" s="183" t="s">
        <v>105</v>
      </c>
      <c r="T13" s="183">
        <v>54233</v>
      </c>
      <c r="U13" s="183" t="s">
        <v>105</v>
      </c>
      <c r="V13" s="183">
        <v>193390115</v>
      </c>
      <c r="X13" s="184">
        <f>SUM(H13,M13,R13)-C13</f>
        <v>0</v>
      </c>
      <c r="Y13" s="184">
        <f>SUM(J13,O13,T13)-E13</f>
        <v>0</v>
      </c>
      <c r="Z13" s="184">
        <f>SUM(L13,Q13,V13)-G13</f>
        <v>0</v>
      </c>
    </row>
    <row r="14" spans="1:26" s="179" customFormat="1" ht="16.5" customHeight="1" outlineLevel="1">
      <c r="A14" s="668" t="s">
        <v>447</v>
      </c>
      <c r="B14" s="669"/>
      <c r="C14" s="367">
        <v>2032</v>
      </c>
      <c r="D14" s="367" t="s">
        <v>105</v>
      </c>
      <c r="E14" s="367">
        <v>72879</v>
      </c>
      <c r="F14" s="367" t="s">
        <v>105</v>
      </c>
      <c r="G14" s="367">
        <v>225907590</v>
      </c>
      <c r="H14" s="367">
        <v>730</v>
      </c>
      <c r="I14" s="367" t="s">
        <v>105</v>
      </c>
      <c r="J14" s="367">
        <v>4619</v>
      </c>
      <c r="K14" s="367" t="s">
        <v>105</v>
      </c>
      <c r="L14" s="367">
        <v>6005026</v>
      </c>
      <c r="M14" s="367">
        <v>849</v>
      </c>
      <c r="N14" s="367" t="s">
        <v>105</v>
      </c>
      <c r="O14" s="367">
        <v>14679</v>
      </c>
      <c r="P14" s="367" t="s">
        <v>105</v>
      </c>
      <c r="Q14" s="367">
        <v>25113601</v>
      </c>
      <c r="R14" s="367">
        <v>453</v>
      </c>
      <c r="S14" s="367" t="s">
        <v>105</v>
      </c>
      <c r="T14" s="367">
        <v>53581</v>
      </c>
      <c r="U14" s="367" t="s">
        <v>105</v>
      </c>
      <c r="V14" s="367">
        <v>194788963</v>
      </c>
      <c r="X14" s="184">
        <f>SUM(H14,M14,R14)-C14</f>
        <v>0</v>
      </c>
      <c r="Y14" s="184">
        <f>SUM(J14,O14,T14)-E14</f>
        <v>0</v>
      </c>
      <c r="Z14" s="184">
        <f>SUM(L14,Q14,V14)-G14</f>
        <v>0</v>
      </c>
    </row>
    <row r="15" spans="1:22" s="44" customFormat="1" ht="16.5" customHeight="1" outlineLevel="1">
      <c r="A15" s="186"/>
      <c r="B15" s="185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</row>
    <row r="16" spans="1:26" s="44" customFormat="1" ht="16.5" customHeight="1" outlineLevel="1">
      <c r="A16" s="113">
        <v>9</v>
      </c>
      <c r="B16" s="237" t="s">
        <v>2</v>
      </c>
      <c r="C16" s="449">
        <v>189</v>
      </c>
      <c r="D16" s="449" t="s">
        <v>355</v>
      </c>
      <c r="E16" s="449">
        <v>4576</v>
      </c>
      <c r="F16" s="449" t="s">
        <v>355</v>
      </c>
      <c r="G16" s="449">
        <v>5828346</v>
      </c>
      <c r="H16" s="449">
        <v>78</v>
      </c>
      <c r="I16" s="449" t="s">
        <v>355</v>
      </c>
      <c r="J16" s="449">
        <v>502</v>
      </c>
      <c r="K16" s="449" t="s">
        <v>355</v>
      </c>
      <c r="L16" s="449">
        <v>358627</v>
      </c>
      <c r="M16" s="449">
        <v>81</v>
      </c>
      <c r="N16" s="449" t="s">
        <v>355</v>
      </c>
      <c r="O16" s="449">
        <v>1394</v>
      </c>
      <c r="P16" s="449" t="s">
        <v>355</v>
      </c>
      <c r="Q16" s="449">
        <v>1570428</v>
      </c>
      <c r="R16" s="449">
        <v>30</v>
      </c>
      <c r="S16" s="449" t="s">
        <v>355</v>
      </c>
      <c r="T16" s="449">
        <v>2680</v>
      </c>
      <c r="U16" s="449" t="s">
        <v>355</v>
      </c>
      <c r="V16" s="449">
        <v>3899291</v>
      </c>
      <c r="X16" s="184">
        <f aca="true" t="shared" si="0" ref="X16:X25">SUM(H16,M16,R16)-C16</f>
        <v>0</v>
      </c>
      <c r="Y16" s="184">
        <f aca="true" t="shared" si="1" ref="Y16:Y25">SUM(J16,O16,T16)-E16</f>
        <v>0</v>
      </c>
      <c r="Z16" s="184">
        <f>SUM(L16,Q16,V16)-G16</f>
        <v>0</v>
      </c>
    </row>
    <row r="17" spans="1:26" s="44" customFormat="1" ht="16.5" customHeight="1" outlineLevel="1">
      <c r="A17" s="113">
        <v>10</v>
      </c>
      <c r="B17" s="238" t="s">
        <v>46</v>
      </c>
      <c r="C17" s="449">
        <v>20</v>
      </c>
      <c r="D17" s="449" t="s">
        <v>355</v>
      </c>
      <c r="E17" s="449">
        <v>259</v>
      </c>
      <c r="F17" s="449" t="s">
        <v>355</v>
      </c>
      <c r="G17" s="449">
        <v>603806</v>
      </c>
      <c r="H17" s="449">
        <v>11</v>
      </c>
      <c r="I17" s="449" t="s">
        <v>355</v>
      </c>
      <c r="J17" s="449">
        <v>71</v>
      </c>
      <c r="K17" s="449" t="s">
        <v>355</v>
      </c>
      <c r="L17" s="449">
        <v>62382</v>
      </c>
      <c r="M17" s="449">
        <v>9</v>
      </c>
      <c r="N17" s="449" t="s">
        <v>355</v>
      </c>
      <c r="O17" s="449">
        <v>188</v>
      </c>
      <c r="P17" s="449" t="s">
        <v>355</v>
      </c>
      <c r="Q17" s="449">
        <v>541424</v>
      </c>
      <c r="R17" s="449" t="s">
        <v>56</v>
      </c>
      <c r="S17" s="449" t="s">
        <v>355</v>
      </c>
      <c r="T17" s="449" t="s">
        <v>56</v>
      </c>
      <c r="U17" s="449" t="s">
        <v>355</v>
      </c>
      <c r="V17" s="449" t="s">
        <v>56</v>
      </c>
      <c r="X17" s="184">
        <f t="shared" si="0"/>
        <v>0</v>
      </c>
      <c r="Y17" s="184">
        <f t="shared" si="1"/>
        <v>0</v>
      </c>
      <c r="Z17" s="184">
        <f>SUM(L17,Q17,V17)-G17</f>
        <v>0</v>
      </c>
    </row>
    <row r="18" spans="1:26" s="180" customFormat="1" ht="16.5" customHeight="1" outlineLevel="1">
      <c r="A18" s="113">
        <v>11</v>
      </c>
      <c r="B18" s="238" t="s">
        <v>45</v>
      </c>
      <c r="C18" s="449">
        <v>488</v>
      </c>
      <c r="D18" s="449" t="s">
        <v>355</v>
      </c>
      <c r="E18" s="449">
        <v>14611</v>
      </c>
      <c r="F18" s="449" t="s">
        <v>355</v>
      </c>
      <c r="G18" s="449">
        <v>23056130</v>
      </c>
      <c r="H18" s="449">
        <v>172</v>
      </c>
      <c r="I18" s="449" t="s">
        <v>355</v>
      </c>
      <c r="J18" s="449">
        <v>1114</v>
      </c>
      <c r="K18" s="449" t="s">
        <v>355</v>
      </c>
      <c r="L18" s="449">
        <v>1108255</v>
      </c>
      <c r="M18" s="449">
        <v>206</v>
      </c>
      <c r="N18" s="449" t="s">
        <v>355</v>
      </c>
      <c r="O18" s="449">
        <v>3675</v>
      </c>
      <c r="P18" s="449" t="s">
        <v>355</v>
      </c>
      <c r="Q18" s="449">
        <v>4009643</v>
      </c>
      <c r="R18" s="449">
        <v>110</v>
      </c>
      <c r="S18" s="449" t="s">
        <v>355</v>
      </c>
      <c r="T18" s="449">
        <v>9822</v>
      </c>
      <c r="U18" s="449" t="s">
        <v>355</v>
      </c>
      <c r="V18" s="449">
        <v>17938232</v>
      </c>
      <c r="X18" s="184">
        <f t="shared" si="0"/>
        <v>0</v>
      </c>
      <c r="Y18" s="184">
        <f t="shared" si="1"/>
        <v>0</v>
      </c>
      <c r="Z18" s="184">
        <f aca="true" t="shared" si="2" ref="Z18:Z25">SUM(L18,Q18,V18)-G18</f>
        <v>0</v>
      </c>
    </row>
    <row r="19" spans="1:26" s="180" customFormat="1" ht="16.5" customHeight="1" outlineLevel="1">
      <c r="A19" s="113">
        <v>12</v>
      </c>
      <c r="B19" s="238" t="s">
        <v>44</v>
      </c>
      <c r="C19" s="449">
        <v>57</v>
      </c>
      <c r="D19" s="449" t="s">
        <v>355</v>
      </c>
      <c r="E19" s="449">
        <v>1508</v>
      </c>
      <c r="F19" s="449" t="s">
        <v>355</v>
      </c>
      <c r="G19" s="449">
        <v>7984962</v>
      </c>
      <c r="H19" s="449">
        <v>26</v>
      </c>
      <c r="I19" s="449" t="s">
        <v>355</v>
      </c>
      <c r="J19" s="449">
        <v>154</v>
      </c>
      <c r="K19" s="449" t="s">
        <v>355</v>
      </c>
      <c r="L19" s="449">
        <v>174396</v>
      </c>
      <c r="M19" s="449">
        <v>19</v>
      </c>
      <c r="N19" s="449" t="s">
        <v>355</v>
      </c>
      <c r="O19" s="449">
        <v>270</v>
      </c>
      <c r="P19" s="449" t="s">
        <v>355</v>
      </c>
      <c r="Q19" s="449">
        <v>513789</v>
      </c>
      <c r="R19" s="449">
        <v>12</v>
      </c>
      <c r="S19" s="449" t="s">
        <v>355</v>
      </c>
      <c r="T19" s="449">
        <v>1084</v>
      </c>
      <c r="U19" s="449" t="s">
        <v>355</v>
      </c>
      <c r="V19" s="449">
        <v>7296777</v>
      </c>
      <c r="X19" s="184">
        <f t="shared" si="0"/>
        <v>0</v>
      </c>
      <c r="Y19" s="184">
        <f t="shared" si="1"/>
        <v>0</v>
      </c>
      <c r="Z19" s="184">
        <f>SUM(L19,Q19,V19)-G19</f>
        <v>0</v>
      </c>
    </row>
    <row r="20" spans="1:26" s="180" customFormat="1" ht="16.5" customHeight="1" outlineLevel="1">
      <c r="A20" s="113">
        <v>13</v>
      </c>
      <c r="B20" s="238" t="s">
        <v>43</v>
      </c>
      <c r="C20" s="449">
        <v>38</v>
      </c>
      <c r="D20" s="449" t="s">
        <v>355</v>
      </c>
      <c r="E20" s="449">
        <v>926</v>
      </c>
      <c r="F20" s="449" t="s">
        <v>355</v>
      </c>
      <c r="G20" s="449">
        <v>1555992</v>
      </c>
      <c r="H20" s="449">
        <v>14</v>
      </c>
      <c r="I20" s="449" t="s">
        <v>355</v>
      </c>
      <c r="J20" s="449">
        <v>79</v>
      </c>
      <c r="K20" s="449" t="s">
        <v>355</v>
      </c>
      <c r="L20" s="449">
        <v>81025</v>
      </c>
      <c r="M20" s="449">
        <v>16</v>
      </c>
      <c r="N20" s="449" t="s">
        <v>355</v>
      </c>
      <c r="O20" s="449">
        <v>281</v>
      </c>
      <c r="P20" s="449" t="s">
        <v>355</v>
      </c>
      <c r="Q20" s="449">
        <v>382944</v>
      </c>
      <c r="R20" s="449">
        <v>8</v>
      </c>
      <c r="S20" s="449" t="s">
        <v>355</v>
      </c>
      <c r="T20" s="449">
        <v>566</v>
      </c>
      <c r="U20" s="449" t="s">
        <v>355</v>
      </c>
      <c r="V20" s="449">
        <v>1092023</v>
      </c>
      <c r="X20" s="184">
        <f t="shared" si="0"/>
        <v>0</v>
      </c>
      <c r="Y20" s="184">
        <f t="shared" si="1"/>
        <v>0</v>
      </c>
      <c r="Z20" s="184">
        <f t="shared" si="2"/>
        <v>0</v>
      </c>
    </row>
    <row r="21" spans="1:26" s="180" customFormat="1" ht="16.5" customHeight="1" outlineLevel="1">
      <c r="A21" s="113">
        <v>14</v>
      </c>
      <c r="B21" s="238" t="s">
        <v>42</v>
      </c>
      <c r="C21" s="449">
        <v>81</v>
      </c>
      <c r="D21" s="449" t="s">
        <v>355</v>
      </c>
      <c r="E21" s="449">
        <v>1952</v>
      </c>
      <c r="F21" s="449" t="s">
        <v>355</v>
      </c>
      <c r="G21" s="449">
        <v>8763255</v>
      </c>
      <c r="H21" s="449">
        <v>31</v>
      </c>
      <c r="I21" s="449" t="s">
        <v>355</v>
      </c>
      <c r="J21" s="449">
        <v>185</v>
      </c>
      <c r="K21" s="449" t="s">
        <v>355</v>
      </c>
      <c r="L21" s="449">
        <v>187192</v>
      </c>
      <c r="M21" s="449">
        <v>36</v>
      </c>
      <c r="N21" s="449" t="s">
        <v>355</v>
      </c>
      <c r="O21" s="449">
        <v>659</v>
      </c>
      <c r="P21" s="449" t="s">
        <v>355</v>
      </c>
      <c r="Q21" s="449">
        <v>1252480</v>
      </c>
      <c r="R21" s="449">
        <v>14</v>
      </c>
      <c r="S21" s="449" t="s">
        <v>355</v>
      </c>
      <c r="T21" s="449">
        <v>1108</v>
      </c>
      <c r="U21" s="449" t="s">
        <v>355</v>
      </c>
      <c r="V21" s="449">
        <v>7323583</v>
      </c>
      <c r="X21" s="184">
        <f t="shared" si="0"/>
        <v>0</v>
      </c>
      <c r="Y21" s="184">
        <f t="shared" si="1"/>
        <v>0</v>
      </c>
      <c r="Z21" s="184">
        <f t="shared" si="2"/>
        <v>0</v>
      </c>
    </row>
    <row r="22" spans="1:26" s="180" customFormat="1" ht="16.5" customHeight="1" outlineLevel="1">
      <c r="A22" s="113">
        <v>15</v>
      </c>
      <c r="B22" s="238" t="s">
        <v>41</v>
      </c>
      <c r="C22" s="449">
        <v>97</v>
      </c>
      <c r="D22" s="449" t="s">
        <v>355</v>
      </c>
      <c r="E22" s="449">
        <v>2136</v>
      </c>
      <c r="F22" s="449" t="s">
        <v>355</v>
      </c>
      <c r="G22" s="449">
        <v>3192644</v>
      </c>
      <c r="H22" s="449">
        <v>43</v>
      </c>
      <c r="I22" s="449" t="s">
        <v>355</v>
      </c>
      <c r="J22" s="449">
        <v>264</v>
      </c>
      <c r="K22" s="449" t="s">
        <v>355</v>
      </c>
      <c r="L22" s="449">
        <v>234895</v>
      </c>
      <c r="M22" s="449">
        <v>40</v>
      </c>
      <c r="N22" s="449" t="s">
        <v>355</v>
      </c>
      <c r="O22" s="449">
        <v>705</v>
      </c>
      <c r="P22" s="449" t="s">
        <v>355</v>
      </c>
      <c r="Q22" s="449">
        <v>941018</v>
      </c>
      <c r="R22" s="449">
        <v>14</v>
      </c>
      <c r="S22" s="449" t="s">
        <v>355</v>
      </c>
      <c r="T22" s="449">
        <v>1167</v>
      </c>
      <c r="U22" s="449" t="s">
        <v>355</v>
      </c>
      <c r="V22" s="449">
        <v>2016731</v>
      </c>
      <c r="X22" s="184">
        <f t="shared" si="0"/>
        <v>0</v>
      </c>
      <c r="Y22" s="184">
        <f t="shared" si="1"/>
        <v>0</v>
      </c>
      <c r="Z22" s="184">
        <f t="shared" si="2"/>
        <v>0</v>
      </c>
    </row>
    <row r="23" spans="1:26" s="180" customFormat="1" ht="16.5" customHeight="1" outlineLevel="1">
      <c r="A23" s="113">
        <v>16</v>
      </c>
      <c r="B23" s="238" t="s">
        <v>40</v>
      </c>
      <c r="C23" s="449">
        <v>52</v>
      </c>
      <c r="D23" s="449" t="s">
        <v>355</v>
      </c>
      <c r="E23" s="449">
        <v>4129</v>
      </c>
      <c r="F23" s="449" t="s">
        <v>355</v>
      </c>
      <c r="G23" s="449">
        <v>24676904</v>
      </c>
      <c r="H23" s="449">
        <v>6</v>
      </c>
      <c r="I23" s="449" t="s">
        <v>355</v>
      </c>
      <c r="J23" s="449">
        <v>42</v>
      </c>
      <c r="K23" s="449" t="s">
        <v>355</v>
      </c>
      <c r="L23" s="449">
        <v>110579</v>
      </c>
      <c r="M23" s="449">
        <v>14</v>
      </c>
      <c r="N23" s="449" t="s">
        <v>355</v>
      </c>
      <c r="O23" s="449">
        <v>236</v>
      </c>
      <c r="P23" s="449" t="s">
        <v>355</v>
      </c>
      <c r="Q23" s="449">
        <v>1487682</v>
      </c>
      <c r="R23" s="449">
        <v>32</v>
      </c>
      <c r="S23" s="449" t="s">
        <v>355</v>
      </c>
      <c r="T23" s="449">
        <v>3851</v>
      </c>
      <c r="U23" s="449" t="s">
        <v>355</v>
      </c>
      <c r="V23" s="449">
        <v>23078643</v>
      </c>
      <c r="X23" s="184">
        <f t="shared" si="0"/>
        <v>0</v>
      </c>
      <c r="Y23" s="184">
        <f t="shared" si="1"/>
        <v>0</v>
      </c>
      <c r="Z23" s="184">
        <f t="shared" si="2"/>
        <v>0</v>
      </c>
    </row>
    <row r="24" spans="1:26" s="180" customFormat="1" ht="16.5" customHeight="1" outlineLevel="1">
      <c r="A24" s="113">
        <v>17</v>
      </c>
      <c r="B24" s="238" t="s">
        <v>39</v>
      </c>
      <c r="C24" s="449">
        <v>9</v>
      </c>
      <c r="D24" s="449" t="s">
        <v>355</v>
      </c>
      <c r="E24" s="449">
        <v>86</v>
      </c>
      <c r="F24" s="449" t="s">
        <v>355</v>
      </c>
      <c r="G24" s="449">
        <v>501566</v>
      </c>
      <c r="H24" s="449">
        <v>7</v>
      </c>
      <c r="I24" s="449" t="s">
        <v>355</v>
      </c>
      <c r="J24" s="449">
        <v>54</v>
      </c>
      <c r="K24" s="449" t="s">
        <v>355</v>
      </c>
      <c r="L24" s="449" t="s">
        <v>448</v>
      </c>
      <c r="M24" s="449">
        <v>2</v>
      </c>
      <c r="N24" s="449" t="s">
        <v>355</v>
      </c>
      <c r="O24" s="449">
        <v>32</v>
      </c>
      <c r="P24" s="449" t="s">
        <v>355</v>
      </c>
      <c r="Q24" s="449" t="s">
        <v>448</v>
      </c>
      <c r="R24" s="450" t="s">
        <v>56</v>
      </c>
      <c r="S24" s="449" t="s">
        <v>355</v>
      </c>
      <c r="T24" s="450" t="s">
        <v>56</v>
      </c>
      <c r="U24" s="449" t="s">
        <v>355</v>
      </c>
      <c r="V24" s="450" t="s">
        <v>56</v>
      </c>
      <c r="X24" s="184">
        <f t="shared" si="0"/>
        <v>0</v>
      </c>
      <c r="Y24" s="184">
        <f t="shared" si="1"/>
        <v>0</v>
      </c>
      <c r="Z24" s="184">
        <f t="shared" si="2"/>
        <v>-501566</v>
      </c>
    </row>
    <row r="25" spans="1:26" s="180" customFormat="1" ht="16.5" customHeight="1" outlineLevel="1">
      <c r="A25" s="239">
        <v>18</v>
      </c>
      <c r="B25" s="240" t="s">
        <v>335</v>
      </c>
      <c r="C25" s="451">
        <v>116</v>
      </c>
      <c r="D25" s="451" t="s">
        <v>355</v>
      </c>
      <c r="E25" s="451">
        <v>5149</v>
      </c>
      <c r="F25" s="451" t="s">
        <v>355</v>
      </c>
      <c r="G25" s="451">
        <v>17151598</v>
      </c>
      <c r="H25" s="451">
        <v>25</v>
      </c>
      <c r="I25" s="451" t="s">
        <v>355</v>
      </c>
      <c r="J25" s="451">
        <v>167</v>
      </c>
      <c r="K25" s="451" t="s">
        <v>355</v>
      </c>
      <c r="L25" s="451">
        <v>153241</v>
      </c>
      <c r="M25" s="451">
        <v>53</v>
      </c>
      <c r="N25" s="451" t="s">
        <v>355</v>
      </c>
      <c r="O25" s="451">
        <v>896</v>
      </c>
      <c r="P25" s="451" t="s">
        <v>355</v>
      </c>
      <c r="Q25" s="451">
        <v>1338552</v>
      </c>
      <c r="R25" s="451">
        <v>38</v>
      </c>
      <c r="S25" s="451" t="s">
        <v>355</v>
      </c>
      <c r="T25" s="451">
        <v>4086</v>
      </c>
      <c r="U25" s="451" t="s">
        <v>355</v>
      </c>
      <c r="V25" s="451">
        <v>15659805</v>
      </c>
      <c r="X25" s="184">
        <f t="shared" si="0"/>
        <v>0</v>
      </c>
      <c r="Y25" s="184">
        <f t="shared" si="1"/>
        <v>0</v>
      </c>
      <c r="Z25" s="184">
        <f t="shared" si="2"/>
        <v>0</v>
      </c>
    </row>
    <row r="26" spans="1:55" s="295" customFormat="1" ht="17.25" customHeight="1">
      <c r="A26" s="435" t="s">
        <v>450</v>
      </c>
      <c r="B26" s="330"/>
      <c r="C26" s="330"/>
      <c r="D26" s="330"/>
      <c r="E26" s="330"/>
      <c r="F26" s="330"/>
      <c r="G26" s="330"/>
      <c r="H26" s="330"/>
      <c r="I26" s="330"/>
      <c r="J26" s="329"/>
      <c r="K26" s="329"/>
      <c r="L26" s="329"/>
      <c r="M26" s="329"/>
      <c r="N26" s="329"/>
      <c r="O26" s="329"/>
      <c r="P26" s="329"/>
      <c r="Q26" s="329"/>
      <c r="R26" s="296"/>
      <c r="S26" s="296"/>
      <c r="T26" s="329"/>
      <c r="U26" s="329"/>
      <c r="V26" s="329"/>
      <c r="W26" s="329"/>
      <c r="X26" s="329"/>
      <c r="Y26" s="329"/>
      <c r="Z26" s="329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</row>
    <row r="27" spans="1:55" s="254" customFormat="1" ht="13.5">
      <c r="A27" s="419" t="s">
        <v>375</v>
      </c>
      <c r="B27" s="331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</row>
    <row r="28" spans="1:55" s="295" customFormat="1" ht="17.25" customHeight="1">
      <c r="A28" s="423" t="s">
        <v>376</v>
      </c>
      <c r="B28" s="330"/>
      <c r="C28" s="330"/>
      <c r="D28" s="330"/>
      <c r="E28" s="330"/>
      <c r="F28" s="330"/>
      <c r="G28" s="330"/>
      <c r="H28" s="330"/>
      <c r="I28" s="330"/>
      <c r="J28" s="329"/>
      <c r="K28" s="329"/>
      <c r="L28" s="329"/>
      <c r="M28" s="329"/>
      <c r="N28" s="329"/>
      <c r="O28" s="329"/>
      <c r="P28" s="329"/>
      <c r="Q28" s="329"/>
      <c r="R28" s="296"/>
      <c r="S28" s="296"/>
      <c r="T28" s="329"/>
      <c r="U28" s="329"/>
      <c r="V28" s="329"/>
      <c r="W28" s="329"/>
      <c r="X28" s="329"/>
      <c r="Y28" s="329"/>
      <c r="Z28" s="329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</row>
    <row r="29" spans="1:55" s="295" customFormat="1" ht="17.25" customHeight="1">
      <c r="A29" s="423"/>
      <c r="B29" s="330"/>
      <c r="C29" s="330"/>
      <c r="D29" s="330"/>
      <c r="E29" s="330"/>
      <c r="F29" s="330"/>
      <c r="G29" s="330"/>
      <c r="H29" s="330"/>
      <c r="I29" s="330"/>
      <c r="J29" s="329"/>
      <c r="K29" s="329"/>
      <c r="L29" s="329"/>
      <c r="M29" s="329"/>
      <c r="N29" s="329"/>
      <c r="O29" s="329"/>
      <c r="P29" s="329"/>
      <c r="Q29" s="329"/>
      <c r="R29" s="296"/>
      <c r="S29" s="296"/>
      <c r="T29" s="329"/>
      <c r="U29" s="329"/>
      <c r="V29" s="329"/>
      <c r="W29" s="329"/>
      <c r="X29" s="329"/>
      <c r="Y29" s="329"/>
      <c r="Z29" s="329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</row>
    <row r="30" spans="1:55" s="295" customFormat="1" ht="9.75" customHeight="1">
      <c r="A30" s="423"/>
      <c r="B30" s="441"/>
      <c r="C30" s="423"/>
      <c r="D30" s="423"/>
      <c r="E30" s="444" t="s">
        <v>49</v>
      </c>
      <c r="F30" s="423"/>
      <c r="G30" s="444" t="s">
        <v>30</v>
      </c>
      <c r="H30" s="423"/>
      <c r="I30" s="423"/>
      <c r="J30" s="444" t="s">
        <v>49</v>
      </c>
      <c r="K30" s="442"/>
      <c r="L30" s="444" t="s">
        <v>30</v>
      </c>
      <c r="M30" s="442"/>
      <c r="N30" s="444"/>
      <c r="O30" s="442" t="s">
        <v>49</v>
      </c>
      <c r="P30" s="444"/>
      <c r="Q30" s="444" t="s">
        <v>30</v>
      </c>
      <c r="R30" s="443"/>
      <c r="S30" s="443"/>
      <c r="T30" s="444" t="s">
        <v>49</v>
      </c>
      <c r="U30" s="442"/>
      <c r="V30" s="444" t="s">
        <v>30</v>
      </c>
      <c r="W30" s="329"/>
      <c r="X30" s="329"/>
      <c r="Y30" s="329"/>
      <c r="Z30" s="329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</row>
    <row r="31" spans="1:26" s="180" customFormat="1" ht="16.5" customHeight="1">
      <c r="A31" s="113" t="s">
        <v>29</v>
      </c>
      <c r="B31" s="238" t="s">
        <v>229</v>
      </c>
      <c r="C31" s="449">
        <v>5</v>
      </c>
      <c r="D31" s="449" t="s">
        <v>355</v>
      </c>
      <c r="E31" s="449">
        <v>189</v>
      </c>
      <c r="F31" s="449" t="s">
        <v>355</v>
      </c>
      <c r="G31" s="449">
        <v>184358</v>
      </c>
      <c r="H31" s="449">
        <v>1</v>
      </c>
      <c r="I31" s="449" t="s">
        <v>355</v>
      </c>
      <c r="J31" s="449">
        <v>7</v>
      </c>
      <c r="K31" s="449" t="s">
        <v>355</v>
      </c>
      <c r="L31" s="449" t="s">
        <v>448</v>
      </c>
      <c r="M31" s="452">
        <v>2</v>
      </c>
      <c r="N31" s="449" t="s">
        <v>355</v>
      </c>
      <c r="O31" s="453">
        <v>21</v>
      </c>
      <c r="P31" s="449" t="s">
        <v>355</v>
      </c>
      <c r="Q31" s="452" t="s">
        <v>448</v>
      </c>
      <c r="R31" s="449">
        <v>2</v>
      </c>
      <c r="S31" s="449" t="s">
        <v>355</v>
      </c>
      <c r="T31" s="449">
        <v>161</v>
      </c>
      <c r="U31" s="449" t="s">
        <v>355</v>
      </c>
      <c r="V31" s="449" t="s">
        <v>448</v>
      </c>
      <c r="X31" s="184">
        <f aca="true" t="shared" si="3" ref="X31:X44">SUM(H31,M31,R31)-C31</f>
        <v>0</v>
      </c>
      <c r="Y31" s="184">
        <f aca="true" t="shared" si="4" ref="Y31:Y44">SUM(J31,O31,T31)-E31</f>
        <v>0</v>
      </c>
      <c r="Z31" s="184">
        <f>SUM(L31,Q31,V31)-G31</f>
        <v>-184358</v>
      </c>
    </row>
    <row r="32" spans="1:26" s="44" customFormat="1" ht="16.5" customHeight="1">
      <c r="A32" s="113" t="s">
        <v>28</v>
      </c>
      <c r="B32" s="238" t="s">
        <v>26</v>
      </c>
      <c r="C32" s="449">
        <v>3</v>
      </c>
      <c r="D32" s="449" t="s">
        <v>355</v>
      </c>
      <c r="E32" s="449">
        <v>62</v>
      </c>
      <c r="F32" s="449" t="s">
        <v>355</v>
      </c>
      <c r="G32" s="449">
        <v>63100</v>
      </c>
      <c r="H32" s="449">
        <v>2</v>
      </c>
      <c r="I32" s="449" t="s">
        <v>355</v>
      </c>
      <c r="J32" s="449">
        <v>11</v>
      </c>
      <c r="K32" s="449" t="s">
        <v>355</v>
      </c>
      <c r="L32" s="449" t="s">
        <v>448</v>
      </c>
      <c r="M32" s="452" t="s">
        <v>56</v>
      </c>
      <c r="N32" s="449" t="s">
        <v>355</v>
      </c>
      <c r="O32" s="453" t="s">
        <v>56</v>
      </c>
      <c r="P32" s="449" t="s">
        <v>355</v>
      </c>
      <c r="Q32" s="452" t="s">
        <v>56</v>
      </c>
      <c r="R32" s="449">
        <v>1</v>
      </c>
      <c r="S32" s="449" t="s">
        <v>355</v>
      </c>
      <c r="T32" s="449">
        <v>51</v>
      </c>
      <c r="U32" s="449" t="s">
        <v>355</v>
      </c>
      <c r="V32" s="449" t="s">
        <v>448</v>
      </c>
      <c r="X32" s="184">
        <f t="shared" si="3"/>
        <v>0</v>
      </c>
      <c r="Y32" s="184">
        <f t="shared" si="4"/>
        <v>0</v>
      </c>
      <c r="Z32" s="184">
        <f>SUM(L32,Q32,V32)-G32</f>
        <v>-63100</v>
      </c>
    </row>
    <row r="33" spans="1:26" s="179" customFormat="1" ht="16.5" customHeight="1">
      <c r="A33" s="113" t="s">
        <v>27</v>
      </c>
      <c r="B33" s="238" t="s">
        <v>24</v>
      </c>
      <c r="C33" s="449">
        <v>71</v>
      </c>
      <c r="D33" s="449" t="s">
        <v>355</v>
      </c>
      <c r="E33" s="449">
        <v>1997</v>
      </c>
      <c r="F33" s="449" t="s">
        <v>355</v>
      </c>
      <c r="G33" s="449">
        <v>5709186</v>
      </c>
      <c r="H33" s="449">
        <v>14</v>
      </c>
      <c r="I33" s="449" t="s">
        <v>355</v>
      </c>
      <c r="J33" s="449">
        <v>90</v>
      </c>
      <c r="K33" s="449" t="s">
        <v>355</v>
      </c>
      <c r="L33" s="449">
        <v>629231</v>
      </c>
      <c r="M33" s="449">
        <v>45</v>
      </c>
      <c r="N33" s="449" t="s">
        <v>355</v>
      </c>
      <c r="O33" s="449">
        <v>801</v>
      </c>
      <c r="P33" s="449" t="s">
        <v>355</v>
      </c>
      <c r="Q33" s="449">
        <v>2712947</v>
      </c>
      <c r="R33" s="449">
        <v>12</v>
      </c>
      <c r="S33" s="449" t="s">
        <v>355</v>
      </c>
      <c r="T33" s="449">
        <v>1106</v>
      </c>
      <c r="U33" s="449" t="s">
        <v>355</v>
      </c>
      <c r="V33" s="449">
        <v>2367008</v>
      </c>
      <c r="X33" s="184">
        <f t="shared" si="3"/>
        <v>0</v>
      </c>
      <c r="Y33" s="184">
        <f t="shared" si="4"/>
        <v>0</v>
      </c>
      <c r="Z33" s="184">
        <f>SUM(L33,Q33,V33)-G33</f>
        <v>0</v>
      </c>
    </row>
    <row r="34" spans="1:26" s="44" customFormat="1" ht="16.5" customHeight="1">
      <c r="A34" s="113" t="s">
        <v>25</v>
      </c>
      <c r="B34" s="238" t="s">
        <v>22</v>
      </c>
      <c r="C34" s="449">
        <v>19</v>
      </c>
      <c r="D34" s="449" t="s">
        <v>355</v>
      </c>
      <c r="E34" s="449">
        <v>349</v>
      </c>
      <c r="F34" s="449" t="s">
        <v>355</v>
      </c>
      <c r="G34" s="449">
        <v>2545958</v>
      </c>
      <c r="H34" s="449">
        <v>8</v>
      </c>
      <c r="I34" s="449" t="s">
        <v>355</v>
      </c>
      <c r="J34" s="449">
        <v>48</v>
      </c>
      <c r="K34" s="449" t="s">
        <v>355</v>
      </c>
      <c r="L34" s="449" t="s">
        <v>448</v>
      </c>
      <c r="M34" s="449">
        <v>9</v>
      </c>
      <c r="N34" s="449" t="s">
        <v>355</v>
      </c>
      <c r="O34" s="449">
        <v>156</v>
      </c>
      <c r="P34" s="449" t="s">
        <v>355</v>
      </c>
      <c r="Q34" s="449">
        <v>693786</v>
      </c>
      <c r="R34" s="449">
        <v>2</v>
      </c>
      <c r="S34" s="449" t="s">
        <v>355</v>
      </c>
      <c r="T34" s="449">
        <v>145</v>
      </c>
      <c r="U34" s="449" t="s">
        <v>355</v>
      </c>
      <c r="V34" s="449" t="s">
        <v>448</v>
      </c>
      <c r="X34" s="184">
        <f t="shared" si="3"/>
        <v>0</v>
      </c>
      <c r="Y34" s="184">
        <f t="shared" si="4"/>
        <v>0</v>
      </c>
      <c r="Z34" s="184">
        <f aca="true" t="shared" si="5" ref="Z34:Z44">SUM(L34,Q34,V34)-G34</f>
        <v>-1852172</v>
      </c>
    </row>
    <row r="35" spans="1:26" s="44" customFormat="1" ht="16.5" customHeight="1">
      <c r="A35" s="113" t="s">
        <v>23</v>
      </c>
      <c r="B35" s="238" t="s">
        <v>20</v>
      </c>
      <c r="C35" s="449">
        <v>15</v>
      </c>
      <c r="D35" s="449" t="s">
        <v>355</v>
      </c>
      <c r="E35" s="449">
        <v>1383</v>
      </c>
      <c r="F35" s="449" t="s">
        <v>355</v>
      </c>
      <c r="G35" s="449">
        <v>13565204</v>
      </c>
      <c r="H35" s="449">
        <v>1</v>
      </c>
      <c r="I35" s="449" t="s">
        <v>355</v>
      </c>
      <c r="J35" s="449">
        <v>7</v>
      </c>
      <c r="K35" s="449" t="s">
        <v>355</v>
      </c>
      <c r="L35" s="449" t="s">
        <v>448</v>
      </c>
      <c r="M35" s="449">
        <v>6</v>
      </c>
      <c r="N35" s="449" t="s">
        <v>355</v>
      </c>
      <c r="O35" s="449">
        <v>115</v>
      </c>
      <c r="P35" s="449" t="s">
        <v>355</v>
      </c>
      <c r="Q35" s="449" t="s">
        <v>448</v>
      </c>
      <c r="R35" s="449">
        <v>8</v>
      </c>
      <c r="S35" s="449" t="s">
        <v>355</v>
      </c>
      <c r="T35" s="449">
        <v>1261</v>
      </c>
      <c r="U35" s="449" t="s">
        <v>355</v>
      </c>
      <c r="V35" s="449">
        <v>13399501</v>
      </c>
      <c r="X35" s="184">
        <f t="shared" si="3"/>
        <v>0</v>
      </c>
      <c r="Y35" s="184">
        <f t="shared" si="4"/>
        <v>0</v>
      </c>
      <c r="Z35" s="184">
        <f>SUM(L35,Q35,V35)-G35</f>
        <v>-165703</v>
      </c>
    </row>
    <row r="36" spans="1:26" s="44" customFormat="1" ht="16.5" customHeight="1">
      <c r="A36" s="113" t="s">
        <v>21</v>
      </c>
      <c r="B36" s="238" t="s">
        <v>18</v>
      </c>
      <c r="C36" s="449">
        <v>179</v>
      </c>
      <c r="D36" s="449" t="s">
        <v>355</v>
      </c>
      <c r="E36" s="449">
        <v>4481</v>
      </c>
      <c r="F36" s="449" t="s">
        <v>355</v>
      </c>
      <c r="G36" s="449">
        <v>11743831</v>
      </c>
      <c r="H36" s="449">
        <v>71</v>
      </c>
      <c r="I36" s="449" t="s">
        <v>355</v>
      </c>
      <c r="J36" s="449">
        <v>464</v>
      </c>
      <c r="K36" s="449" t="s">
        <v>355</v>
      </c>
      <c r="L36" s="449">
        <v>837241</v>
      </c>
      <c r="M36" s="449">
        <v>76</v>
      </c>
      <c r="N36" s="449" t="s">
        <v>355</v>
      </c>
      <c r="O36" s="449">
        <v>1279</v>
      </c>
      <c r="P36" s="449" t="s">
        <v>355</v>
      </c>
      <c r="Q36" s="449">
        <v>3594643</v>
      </c>
      <c r="R36" s="449">
        <v>32</v>
      </c>
      <c r="S36" s="449" t="s">
        <v>355</v>
      </c>
      <c r="T36" s="449">
        <v>2738</v>
      </c>
      <c r="U36" s="449" t="s">
        <v>355</v>
      </c>
      <c r="V36" s="449">
        <v>7311947</v>
      </c>
      <c r="X36" s="184">
        <f t="shared" si="3"/>
        <v>0</v>
      </c>
      <c r="Y36" s="184">
        <f t="shared" si="4"/>
        <v>0</v>
      </c>
      <c r="Z36" s="184">
        <f t="shared" si="5"/>
        <v>0</v>
      </c>
    </row>
    <row r="37" spans="1:26" s="180" customFormat="1" ht="16.5" customHeight="1">
      <c r="A37" s="113" t="s">
        <v>19</v>
      </c>
      <c r="B37" s="238" t="s">
        <v>236</v>
      </c>
      <c r="C37" s="449">
        <v>28</v>
      </c>
      <c r="D37" s="449" t="s">
        <v>355</v>
      </c>
      <c r="E37" s="449">
        <v>751</v>
      </c>
      <c r="F37" s="449" t="s">
        <v>355</v>
      </c>
      <c r="G37" s="449">
        <v>2135315</v>
      </c>
      <c r="H37" s="449">
        <v>9</v>
      </c>
      <c r="I37" s="449" t="s">
        <v>355</v>
      </c>
      <c r="J37" s="449">
        <v>51</v>
      </c>
      <c r="K37" s="449" t="s">
        <v>355</v>
      </c>
      <c r="L37" s="449">
        <v>58965</v>
      </c>
      <c r="M37" s="449">
        <v>13</v>
      </c>
      <c r="N37" s="449" t="s">
        <v>355</v>
      </c>
      <c r="O37" s="449">
        <v>208</v>
      </c>
      <c r="P37" s="449" t="s">
        <v>355</v>
      </c>
      <c r="Q37" s="449">
        <v>488674</v>
      </c>
      <c r="R37" s="449">
        <v>6</v>
      </c>
      <c r="S37" s="449" t="s">
        <v>355</v>
      </c>
      <c r="T37" s="449">
        <v>492</v>
      </c>
      <c r="U37" s="449" t="s">
        <v>355</v>
      </c>
      <c r="V37" s="449">
        <v>1587676</v>
      </c>
      <c r="X37" s="184">
        <f t="shared" si="3"/>
        <v>0</v>
      </c>
      <c r="Y37" s="184">
        <f t="shared" si="4"/>
        <v>0</v>
      </c>
      <c r="Z37" s="184">
        <f t="shared" si="5"/>
        <v>0</v>
      </c>
    </row>
    <row r="38" spans="1:26" s="180" customFormat="1" ht="16.5" customHeight="1">
      <c r="A38" s="113" t="s">
        <v>17</v>
      </c>
      <c r="B38" s="238" t="s">
        <v>238</v>
      </c>
      <c r="C38" s="449">
        <v>151</v>
      </c>
      <c r="D38" s="449" t="s">
        <v>355</v>
      </c>
      <c r="E38" s="449">
        <v>3797</v>
      </c>
      <c r="F38" s="449" t="s">
        <v>355</v>
      </c>
      <c r="G38" s="449">
        <v>10082029</v>
      </c>
      <c r="H38" s="449">
        <v>59</v>
      </c>
      <c r="I38" s="449" t="s">
        <v>355</v>
      </c>
      <c r="J38" s="449">
        <v>366</v>
      </c>
      <c r="K38" s="449" t="s">
        <v>355</v>
      </c>
      <c r="L38" s="449">
        <v>472610</v>
      </c>
      <c r="M38" s="449">
        <v>62</v>
      </c>
      <c r="N38" s="449" t="s">
        <v>355</v>
      </c>
      <c r="O38" s="449">
        <v>1010</v>
      </c>
      <c r="P38" s="449" t="s">
        <v>355</v>
      </c>
      <c r="Q38" s="449">
        <v>1605154</v>
      </c>
      <c r="R38" s="449">
        <v>30</v>
      </c>
      <c r="S38" s="449" t="s">
        <v>355</v>
      </c>
      <c r="T38" s="449">
        <v>2421</v>
      </c>
      <c r="U38" s="449" t="s">
        <v>355</v>
      </c>
      <c r="V38" s="449">
        <v>8004265</v>
      </c>
      <c r="X38" s="184">
        <f t="shared" si="3"/>
        <v>0</v>
      </c>
      <c r="Y38" s="184">
        <f t="shared" si="4"/>
        <v>0</v>
      </c>
      <c r="Z38" s="184">
        <f t="shared" si="5"/>
        <v>0</v>
      </c>
    </row>
    <row r="39" spans="1:26" s="180" customFormat="1" ht="16.5" customHeight="1">
      <c r="A39" s="113" t="s">
        <v>16</v>
      </c>
      <c r="B39" s="238" t="s">
        <v>240</v>
      </c>
      <c r="C39" s="449">
        <v>12</v>
      </c>
      <c r="D39" s="449" t="s">
        <v>355</v>
      </c>
      <c r="E39" s="449">
        <v>617</v>
      </c>
      <c r="F39" s="449" t="s">
        <v>355</v>
      </c>
      <c r="G39" s="449">
        <v>959462</v>
      </c>
      <c r="H39" s="449">
        <v>3</v>
      </c>
      <c r="I39" s="449" t="s">
        <v>355</v>
      </c>
      <c r="J39" s="449">
        <v>17</v>
      </c>
      <c r="K39" s="449" t="s">
        <v>355</v>
      </c>
      <c r="L39" s="449">
        <v>22087</v>
      </c>
      <c r="M39" s="449">
        <v>4</v>
      </c>
      <c r="N39" s="449" t="s">
        <v>355</v>
      </c>
      <c r="O39" s="449">
        <v>69</v>
      </c>
      <c r="P39" s="449" t="s">
        <v>355</v>
      </c>
      <c r="Q39" s="449">
        <v>103116</v>
      </c>
      <c r="R39" s="449">
        <v>5</v>
      </c>
      <c r="S39" s="449" t="s">
        <v>355</v>
      </c>
      <c r="T39" s="449">
        <v>531</v>
      </c>
      <c r="U39" s="449" t="s">
        <v>355</v>
      </c>
      <c r="V39" s="449">
        <v>834259</v>
      </c>
      <c r="X39" s="184">
        <f t="shared" si="3"/>
        <v>0</v>
      </c>
      <c r="Y39" s="184">
        <f t="shared" si="4"/>
        <v>0</v>
      </c>
      <c r="Z39" s="184">
        <f t="shared" si="5"/>
        <v>0</v>
      </c>
    </row>
    <row r="40" spans="1:26" s="180" customFormat="1" ht="16.5" customHeight="1">
      <c r="A40" s="113" t="s">
        <v>14</v>
      </c>
      <c r="B40" s="241" t="s">
        <v>12</v>
      </c>
      <c r="C40" s="449">
        <v>48</v>
      </c>
      <c r="D40" s="449" t="s">
        <v>355</v>
      </c>
      <c r="E40" s="449">
        <v>9980</v>
      </c>
      <c r="F40" s="449" t="s">
        <v>355</v>
      </c>
      <c r="G40" s="449">
        <v>34102309</v>
      </c>
      <c r="H40" s="449">
        <v>4</v>
      </c>
      <c r="I40" s="449" t="s">
        <v>355</v>
      </c>
      <c r="J40" s="449">
        <v>23</v>
      </c>
      <c r="K40" s="449" t="s">
        <v>355</v>
      </c>
      <c r="L40" s="449">
        <v>18471</v>
      </c>
      <c r="M40" s="449">
        <v>17</v>
      </c>
      <c r="N40" s="449" t="s">
        <v>355</v>
      </c>
      <c r="O40" s="449">
        <v>321</v>
      </c>
      <c r="P40" s="449" t="s">
        <v>355</v>
      </c>
      <c r="Q40" s="449">
        <v>482733</v>
      </c>
      <c r="R40" s="449">
        <v>27</v>
      </c>
      <c r="S40" s="449" t="s">
        <v>355</v>
      </c>
      <c r="T40" s="449">
        <v>9636</v>
      </c>
      <c r="U40" s="449" t="s">
        <v>355</v>
      </c>
      <c r="V40" s="449">
        <v>33601105</v>
      </c>
      <c r="X40" s="184">
        <f t="shared" si="3"/>
        <v>0</v>
      </c>
      <c r="Y40" s="184">
        <f t="shared" si="4"/>
        <v>0</v>
      </c>
      <c r="Z40" s="184">
        <f t="shared" si="5"/>
        <v>0</v>
      </c>
    </row>
    <row r="41" spans="1:26" s="180" customFormat="1" ht="16.5" customHeight="1">
      <c r="A41" s="113" t="s">
        <v>13</v>
      </c>
      <c r="B41" s="238" t="s">
        <v>15</v>
      </c>
      <c r="C41" s="449">
        <v>65</v>
      </c>
      <c r="D41" s="449" t="s">
        <v>355</v>
      </c>
      <c r="E41" s="449">
        <v>3399</v>
      </c>
      <c r="F41" s="449" t="s">
        <v>355</v>
      </c>
      <c r="G41" s="449">
        <v>20700290</v>
      </c>
      <c r="H41" s="449">
        <v>18</v>
      </c>
      <c r="I41" s="449" t="s">
        <v>355</v>
      </c>
      <c r="J41" s="449">
        <v>110</v>
      </c>
      <c r="K41" s="449" t="s">
        <v>355</v>
      </c>
      <c r="L41" s="449">
        <v>100296</v>
      </c>
      <c r="M41" s="449">
        <v>26</v>
      </c>
      <c r="N41" s="449" t="s">
        <v>355</v>
      </c>
      <c r="O41" s="449">
        <v>498</v>
      </c>
      <c r="P41" s="449" t="s">
        <v>355</v>
      </c>
      <c r="Q41" s="449">
        <v>568118</v>
      </c>
      <c r="R41" s="449">
        <v>21</v>
      </c>
      <c r="S41" s="449" t="s">
        <v>355</v>
      </c>
      <c r="T41" s="449">
        <v>2791</v>
      </c>
      <c r="U41" s="449" t="s">
        <v>355</v>
      </c>
      <c r="V41" s="449">
        <v>20031876</v>
      </c>
      <c r="X41" s="184">
        <f t="shared" si="3"/>
        <v>0</v>
      </c>
      <c r="Y41" s="184">
        <f t="shared" si="4"/>
        <v>0</v>
      </c>
      <c r="Z41" s="184">
        <f t="shared" si="5"/>
        <v>0</v>
      </c>
    </row>
    <row r="42" spans="1:26" s="180" customFormat="1" ht="16.5" customHeight="1">
      <c r="A42" s="113" t="s">
        <v>11</v>
      </c>
      <c r="B42" s="401" t="s">
        <v>333</v>
      </c>
      <c r="C42" s="449">
        <v>4</v>
      </c>
      <c r="D42" s="449" t="s">
        <v>355</v>
      </c>
      <c r="E42" s="449">
        <v>302</v>
      </c>
      <c r="F42" s="449" t="s">
        <v>355</v>
      </c>
      <c r="G42" s="449">
        <v>874601</v>
      </c>
      <c r="H42" s="454">
        <v>1</v>
      </c>
      <c r="I42" s="449" t="s">
        <v>355</v>
      </c>
      <c r="J42" s="452">
        <v>4</v>
      </c>
      <c r="K42" s="449" t="s">
        <v>355</v>
      </c>
      <c r="L42" s="452" t="s">
        <v>477</v>
      </c>
      <c r="M42" s="452">
        <v>1</v>
      </c>
      <c r="N42" s="449" t="s">
        <v>355</v>
      </c>
      <c r="O42" s="453">
        <v>19</v>
      </c>
      <c r="P42" s="449" t="s">
        <v>355</v>
      </c>
      <c r="Q42" s="449" t="s">
        <v>477</v>
      </c>
      <c r="R42" s="449">
        <v>2</v>
      </c>
      <c r="S42" s="449" t="s">
        <v>355</v>
      </c>
      <c r="T42" s="449">
        <v>279</v>
      </c>
      <c r="U42" s="449" t="s">
        <v>355</v>
      </c>
      <c r="V42" s="449" t="s">
        <v>448</v>
      </c>
      <c r="X42" s="184">
        <f t="shared" si="3"/>
        <v>0</v>
      </c>
      <c r="Y42" s="184">
        <f t="shared" si="4"/>
        <v>0</v>
      </c>
      <c r="Z42" s="184">
        <f>SUM(L42,Q42,V42)-G42</f>
        <v>-874601</v>
      </c>
    </row>
    <row r="43" spans="1:26" s="180" customFormat="1" ht="16.5" customHeight="1">
      <c r="A43" s="113" t="s">
        <v>9</v>
      </c>
      <c r="B43" s="238" t="s">
        <v>10</v>
      </c>
      <c r="C43" s="449">
        <v>26</v>
      </c>
      <c r="D43" s="449" t="s">
        <v>355</v>
      </c>
      <c r="E43" s="449">
        <v>4404</v>
      </c>
      <c r="F43" s="449" t="s">
        <v>355</v>
      </c>
      <c r="G43" s="449">
        <v>20143342</v>
      </c>
      <c r="H43" s="449">
        <v>8</v>
      </c>
      <c r="I43" s="449" t="s">
        <v>355</v>
      </c>
      <c r="J43" s="449">
        <v>58</v>
      </c>
      <c r="K43" s="449" t="s">
        <v>355</v>
      </c>
      <c r="L43" s="449">
        <v>94859</v>
      </c>
      <c r="M43" s="449">
        <v>12</v>
      </c>
      <c r="N43" s="449" t="s">
        <v>355</v>
      </c>
      <c r="O43" s="449">
        <v>205</v>
      </c>
      <c r="P43" s="449" t="s">
        <v>355</v>
      </c>
      <c r="Q43" s="449">
        <v>222180</v>
      </c>
      <c r="R43" s="449">
        <v>6</v>
      </c>
      <c r="S43" s="449" t="s">
        <v>355</v>
      </c>
      <c r="T43" s="449">
        <v>4141</v>
      </c>
      <c r="U43" s="449" t="s">
        <v>355</v>
      </c>
      <c r="V43" s="449">
        <v>19826303</v>
      </c>
      <c r="X43" s="184">
        <f t="shared" si="3"/>
        <v>0</v>
      </c>
      <c r="Y43" s="184">
        <f t="shared" si="4"/>
        <v>0</v>
      </c>
      <c r="Z43" s="184">
        <f t="shared" si="5"/>
        <v>0</v>
      </c>
    </row>
    <row r="44" spans="1:26" s="180" customFormat="1" ht="16.5" customHeight="1">
      <c r="A44" s="239" t="s">
        <v>8</v>
      </c>
      <c r="B44" s="242" t="s">
        <v>1</v>
      </c>
      <c r="C44" s="451">
        <v>259</v>
      </c>
      <c r="D44" s="451" t="s">
        <v>355</v>
      </c>
      <c r="E44" s="451">
        <v>5836</v>
      </c>
      <c r="F44" s="451" t="s">
        <v>355</v>
      </c>
      <c r="G44" s="451">
        <v>9783402</v>
      </c>
      <c r="H44" s="451">
        <v>118</v>
      </c>
      <c r="I44" s="451" t="s">
        <v>355</v>
      </c>
      <c r="J44" s="451">
        <v>731</v>
      </c>
      <c r="K44" s="451" t="s">
        <v>355</v>
      </c>
      <c r="L44" s="451">
        <v>764591</v>
      </c>
      <c r="M44" s="451">
        <v>100</v>
      </c>
      <c r="N44" s="451" t="s">
        <v>355</v>
      </c>
      <c r="O44" s="451">
        <v>1641</v>
      </c>
      <c r="P44" s="451" t="s">
        <v>355</v>
      </c>
      <c r="Q44" s="451">
        <v>2283165</v>
      </c>
      <c r="R44" s="451">
        <v>41</v>
      </c>
      <c r="S44" s="451" t="s">
        <v>355</v>
      </c>
      <c r="T44" s="451">
        <v>3464</v>
      </c>
      <c r="U44" s="451" t="s">
        <v>355</v>
      </c>
      <c r="V44" s="451">
        <v>6735646</v>
      </c>
      <c r="X44" s="184">
        <f t="shared" si="3"/>
        <v>0</v>
      </c>
      <c r="Y44" s="184">
        <f t="shared" si="4"/>
        <v>0</v>
      </c>
      <c r="Z44" s="184">
        <f t="shared" si="5"/>
        <v>0</v>
      </c>
    </row>
    <row r="45" spans="1:22" s="188" customFormat="1" ht="18" customHeight="1">
      <c r="A45" s="30"/>
      <c r="B45" s="3"/>
      <c r="C45" s="537"/>
      <c r="D45" s="53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0"/>
      <c r="R45" s="30"/>
      <c r="S45" s="30"/>
      <c r="T45" s="30"/>
      <c r="U45" s="30"/>
      <c r="V45" s="30"/>
    </row>
    <row r="46" spans="1:22" s="188" customFormat="1" ht="18" customHeight="1">
      <c r="A46" s="30"/>
      <c r="B46" s="3"/>
      <c r="C46" s="537"/>
      <c r="D46" s="53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0"/>
      <c r="R46" s="30"/>
      <c r="S46" s="30"/>
      <c r="T46" s="30"/>
      <c r="U46" s="30"/>
      <c r="V46" s="30"/>
    </row>
    <row r="47" spans="1:22" s="188" customFormat="1" ht="18" customHeight="1">
      <c r="A47" s="30"/>
      <c r="B47" s="3"/>
      <c r="C47" s="537"/>
      <c r="D47" s="53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0"/>
      <c r="R47" s="30"/>
      <c r="S47" s="30"/>
      <c r="T47" s="30"/>
      <c r="U47" s="30"/>
      <c r="V47" s="30"/>
    </row>
    <row r="48" spans="1:22" s="188" customFormat="1" ht="18" customHeight="1">
      <c r="A48" s="30"/>
      <c r="B48" s="2"/>
      <c r="C48" s="537"/>
      <c r="D48" s="536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0"/>
      <c r="R48" s="30"/>
      <c r="S48" s="30"/>
      <c r="T48" s="30"/>
      <c r="U48" s="30"/>
      <c r="V48" s="30"/>
    </row>
    <row r="49" spans="1:22" s="188" customFormat="1" ht="18" customHeight="1">
      <c r="A49" s="30"/>
      <c r="B49" s="2"/>
      <c r="C49" s="537"/>
      <c r="D49" s="53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0"/>
      <c r="R49" s="30"/>
      <c r="S49" s="30"/>
      <c r="T49" s="30"/>
      <c r="U49" s="30"/>
      <c r="V49" s="30"/>
    </row>
    <row r="50" spans="1:22" s="188" customFormat="1" ht="18" customHeight="1">
      <c r="A50" s="30"/>
      <c r="B50" s="2"/>
      <c r="C50" s="537"/>
      <c r="D50" s="536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0"/>
      <c r="R50" s="30"/>
      <c r="S50" s="30"/>
      <c r="T50" s="30"/>
      <c r="U50" s="30"/>
      <c r="V50" s="30"/>
    </row>
    <row r="51" spans="1:22" s="188" customFormat="1" ht="18" customHeight="1">
      <c r="A51" s="30"/>
      <c r="B51" s="30"/>
      <c r="C51" s="538"/>
      <c r="D51" s="53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2" s="188" customFormat="1" ht="18" customHeight="1">
      <c r="A52" s="30"/>
      <c r="B52" s="30"/>
      <c r="C52" s="538"/>
      <c r="D52" s="53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:22" s="188" customFormat="1" ht="18" customHeight="1">
      <c r="A53" s="30"/>
      <c r="B53" s="30"/>
      <c r="C53" s="538"/>
      <c r="D53" s="53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s="188" customFormat="1" ht="18" customHeight="1">
      <c r="A54" s="30"/>
      <c r="B54" s="30"/>
      <c r="C54" s="538"/>
      <c r="D54" s="53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1:22" s="188" customFormat="1" ht="18" customHeight="1">
      <c r="A55" s="30"/>
      <c r="B55" s="30"/>
      <c r="C55" s="538"/>
      <c r="D55" s="53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1:22" s="188" customFormat="1" ht="18" customHeight="1">
      <c r="A56" s="30"/>
      <c r="B56" s="30"/>
      <c r="C56" s="538"/>
      <c r="D56" s="53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</row>
    <row r="57" spans="1:22" s="188" customFormat="1" ht="18" customHeight="1">
      <c r="A57" s="30"/>
      <c r="B57" s="30"/>
      <c r="C57" s="538"/>
      <c r="D57" s="53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6" s="188" customFormat="1" ht="16.5" customHeight="1">
      <c r="A58" s="30"/>
      <c r="B58" s="30"/>
      <c r="C58" s="538"/>
      <c r="D58" s="53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189"/>
      <c r="X58" s="189"/>
      <c r="Y58" s="189"/>
      <c r="Z58" s="189"/>
    </row>
    <row r="59" spans="3:4" ht="18.75" customHeight="1">
      <c r="C59" s="538"/>
      <c r="D59" s="539"/>
    </row>
    <row r="60" spans="3:4" ht="13.5">
      <c r="C60" s="538"/>
      <c r="D60" s="539"/>
    </row>
    <row r="61" spans="3:4" ht="13.5">
      <c r="C61" s="538"/>
      <c r="D61" s="538"/>
    </row>
    <row r="62" spans="3:4" ht="13.5">
      <c r="C62" s="538"/>
      <c r="D62" s="539"/>
    </row>
    <row r="63" spans="3:4" ht="13.5">
      <c r="C63" s="538"/>
      <c r="D63" s="538"/>
    </row>
    <row r="64" spans="3:4" ht="13.5">
      <c r="C64" s="538"/>
      <c r="D64" s="539"/>
    </row>
    <row r="65" spans="3:4" ht="13.5">
      <c r="C65" s="538"/>
      <c r="D65" s="539"/>
    </row>
    <row r="66" spans="3:4" ht="13.5">
      <c r="C66" s="538"/>
      <c r="D66" s="538"/>
    </row>
    <row r="67" spans="3:4" ht="13.5">
      <c r="C67" s="538"/>
      <c r="D67" s="539"/>
    </row>
    <row r="68" spans="3:4" ht="13.5">
      <c r="C68" s="538"/>
      <c r="D68" s="539"/>
    </row>
  </sheetData>
  <sheetProtection/>
  <mergeCells count="26">
    <mergeCell ref="A1:E1"/>
    <mergeCell ref="A2:B2"/>
    <mergeCell ref="A3:V3"/>
    <mergeCell ref="A4:V4"/>
    <mergeCell ref="A7:B10"/>
    <mergeCell ref="C7:G7"/>
    <mergeCell ref="H7:V7"/>
    <mergeCell ref="C8:G8"/>
    <mergeCell ref="H8:L8"/>
    <mergeCell ref="M8:Q8"/>
    <mergeCell ref="R8:V8"/>
    <mergeCell ref="C9:D9"/>
    <mergeCell ref="E9:F9"/>
    <mergeCell ref="G9:G10"/>
    <mergeCell ref="H9:I9"/>
    <mergeCell ref="J9:K9"/>
    <mergeCell ref="L9:L10"/>
    <mergeCell ref="M9:N9"/>
    <mergeCell ref="O9:P9"/>
    <mergeCell ref="Q9:Q10"/>
    <mergeCell ref="R9:S9"/>
    <mergeCell ref="T9:U9"/>
    <mergeCell ref="V9:V10"/>
    <mergeCell ref="A12:B12"/>
    <mergeCell ref="A13:B13"/>
    <mergeCell ref="A14:B14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5118110236220472"/>
  <pageSetup blackAndWhite="1" cellComments="asDisplayed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BA78"/>
  <sheetViews>
    <sheetView showGridLines="0" view="pageBreakPreview" zoomScale="70" zoomScaleSheetLayoutView="70" zoomScalePageLayoutView="0" workbookViewId="0" topLeftCell="A1">
      <pane xSplit="2" ySplit="9" topLeftCell="C10" activePane="bottomRight" state="frozen"/>
      <selection pane="topLeft" activeCell="A3" sqref="A3:F3"/>
      <selection pane="topRight" activeCell="A3" sqref="A3:F3"/>
      <selection pane="bottomLeft" activeCell="A3" sqref="A3:F3"/>
      <selection pane="bottomRight" activeCell="E5" sqref="E5"/>
    </sheetView>
  </sheetViews>
  <sheetFormatPr defaultColWidth="9.00390625" defaultRowHeight="13.5"/>
  <cols>
    <col min="1" max="1" width="5.00390625" style="254" customWidth="1"/>
    <col min="2" max="2" width="18.00390625" style="254" customWidth="1"/>
    <col min="3" max="10" width="13.375" style="254" customWidth="1"/>
    <col min="11" max="11" width="17.75390625" style="254" customWidth="1"/>
    <col min="12" max="12" width="16.75390625" style="254" customWidth="1"/>
    <col min="13" max="14" width="12.50390625" style="254" customWidth="1"/>
    <col min="15" max="16" width="16.75390625" style="254" customWidth="1"/>
    <col min="17" max="17" width="12.50390625" style="254" customWidth="1"/>
    <col min="18" max="18" width="16.75390625" style="254" customWidth="1"/>
    <col min="19" max="19" width="12.50390625" style="297" customWidth="1"/>
    <col min="20" max="20" width="16.75390625" style="254" customWidth="1"/>
    <col min="21" max="21" width="12.625" style="297" customWidth="1"/>
    <col min="22" max="16384" width="9.00390625" style="254" customWidth="1"/>
  </cols>
  <sheetData>
    <row r="1" spans="1:2" ht="13.5">
      <c r="A1" s="653" t="s">
        <v>198</v>
      </c>
      <c r="B1" s="653"/>
    </row>
    <row r="2" spans="1:2" ht="13.5">
      <c r="A2" s="649" t="s">
        <v>55</v>
      </c>
      <c r="B2" s="649"/>
    </row>
    <row r="3" spans="1:21" ht="17.25">
      <c r="A3" s="656" t="s">
        <v>54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445"/>
      <c r="M3" s="445"/>
      <c r="N3" s="445"/>
      <c r="O3" s="445"/>
      <c r="P3" s="445"/>
      <c r="Q3" s="445"/>
      <c r="R3" s="445"/>
      <c r="S3" s="255"/>
      <c r="T3" s="445"/>
      <c r="U3" s="255"/>
    </row>
    <row r="4" spans="1:21" s="293" customFormat="1" ht="12">
      <c r="A4" s="448"/>
      <c r="B4" s="448"/>
      <c r="C4" s="448"/>
      <c r="D4" s="448"/>
      <c r="E4" s="690" t="s">
        <v>479</v>
      </c>
      <c r="F4" s="690"/>
      <c r="G4" s="691"/>
      <c r="H4" s="691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298"/>
      <c r="T4" s="448"/>
      <c r="U4" s="298"/>
    </row>
    <row r="5" spans="1:21" s="300" customFormat="1" ht="14.25">
      <c r="A5" s="299" t="s">
        <v>319</v>
      </c>
      <c r="B5" s="299"/>
      <c r="C5" s="299"/>
      <c r="D5" s="299"/>
      <c r="I5" s="301"/>
      <c r="J5" s="301"/>
      <c r="M5" s="301"/>
      <c r="N5" s="301"/>
      <c r="O5" s="301"/>
      <c r="P5" s="301"/>
      <c r="Q5" s="301"/>
      <c r="R5" s="301"/>
      <c r="S5" s="302"/>
      <c r="T5" s="301"/>
      <c r="U5" s="302"/>
    </row>
    <row r="6" spans="1:21" s="300" customFormat="1" ht="9.75" customHeight="1" thickBot="1">
      <c r="A6" s="303"/>
      <c r="B6" s="303"/>
      <c r="C6" s="303"/>
      <c r="D6" s="303"/>
      <c r="E6" s="303"/>
      <c r="F6" s="303"/>
      <c r="G6" s="299"/>
      <c r="H6" s="299"/>
      <c r="I6" s="299"/>
      <c r="J6" s="299"/>
      <c r="K6" s="303"/>
      <c r="M6" s="299"/>
      <c r="N6" s="299"/>
      <c r="O6" s="299"/>
      <c r="P6" s="299"/>
      <c r="Q6" s="299"/>
      <c r="R6" s="299"/>
      <c r="S6" s="302"/>
      <c r="T6" s="299"/>
      <c r="U6" s="302"/>
    </row>
    <row r="7" spans="1:22" s="305" customFormat="1" ht="18.75" customHeight="1" thickTop="1">
      <c r="A7" s="692" t="s">
        <v>261</v>
      </c>
      <c r="B7" s="693"/>
      <c r="C7" s="698" t="s">
        <v>451</v>
      </c>
      <c r="D7" s="699"/>
      <c r="E7" s="699"/>
      <c r="F7" s="700"/>
      <c r="G7" s="698" t="s">
        <v>452</v>
      </c>
      <c r="H7" s="699"/>
      <c r="I7" s="699"/>
      <c r="J7" s="700"/>
      <c r="K7" s="698" t="s">
        <v>458</v>
      </c>
      <c r="L7" s="699"/>
      <c r="M7" s="699"/>
      <c r="N7" s="700"/>
      <c r="O7" s="702" t="s">
        <v>53</v>
      </c>
      <c r="P7" s="703"/>
      <c r="Q7" s="703"/>
      <c r="R7" s="702" t="s">
        <v>52</v>
      </c>
      <c r="S7" s="703"/>
      <c r="T7" s="702" t="s">
        <v>51</v>
      </c>
      <c r="U7" s="703"/>
      <c r="V7" s="304"/>
    </row>
    <row r="8" spans="1:22" s="305" customFormat="1" ht="18.75" customHeight="1">
      <c r="A8" s="694"/>
      <c r="B8" s="695"/>
      <c r="C8" s="704" t="s">
        <v>453</v>
      </c>
      <c r="D8" s="705" t="s">
        <v>454</v>
      </c>
      <c r="E8" s="705"/>
      <c r="F8" s="706" t="s">
        <v>455</v>
      </c>
      <c r="G8" s="704" t="s">
        <v>453</v>
      </c>
      <c r="H8" s="705" t="s">
        <v>454</v>
      </c>
      <c r="I8" s="705"/>
      <c r="J8" s="706" t="s">
        <v>455</v>
      </c>
      <c r="K8" s="701" t="s">
        <v>459</v>
      </c>
      <c r="L8" s="714" t="s">
        <v>460</v>
      </c>
      <c r="M8" s="715"/>
      <c r="N8" s="706" t="s">
        <v>455</v>
      </c>
      <c r="O8" s="716" t="s">
        <v>462</v>
      </c>
      <c r="P8" s="710" t="s">
        <v>457</v>
      </c>
      <c r="Q8" s="708" t="s">
        <v>366</v>
      </c>
      <c r="R8" s="710" t="s">
        <v>457</v>
      </c>
      <c r="S8" s="708" t="s">
        <v>50</v>
      </c>
      <c r="T8" s="710" t="s">
        <v>457</v>
      </c>
      <c r="U8" s="708" t="s">
        <v>50</v>
      </c>
      <c r="V8" s="304"/>
    </row>
    <row r="9" spans="1:22" s="305" customFormat="1" ht="18.75" customHeight="1">
      <c r="A9" s="696"/>
      <c r="B9" s="697"/>
      <c r="C9" s="704"/>
      <c r="D9" s="602" t="s">
        <v>456</v>
      </c>
      <c r="E9" s="603" t="s">
        <v>50</v>
      </c>
      <c r="F9" s="707"/>
      <c r="G9" s="704"/>
      <c r="H9" s="602" t="s">
        <v>456</v>
      </c>
      <c r="I9" s="603" t="s">
        <v>50</v>
      </c>
      <c r="J9" s="707"/>
      <c r="K9" s="701"/>
      <c r="L9" s="604" t="s">
        <v>456</v>
      </c>
      <c r="M9" s="605" t="s">
        <v>50</v>
      </c>
      <c r="N9" s="707"/>
      <c r="O9" s="709"/>
      <c r="P9" s="711"/>
      <c r="Q9" s="709"/>
      <c r="R9" s="711"/>
      <c r="S9" s="709"/>
      <c r="T9" s="711"/>
      <c r="U9" s="709"/>
      <c r="V9" s="304"/>
    </row>
    <row r="10" spans="1:22" s="311" customFormat="1" ht="21" customHeight="1">
      <c r="A10" s="306"/>
      <c r="B10" s="307"/>
      <c r="C10" s="308"/>
      <c r="D10" s="309"/>
      <c r="E10" s="309" t="s">
        <v>48</v>
      </c>
      <c r="F10" s="309" t="s">
        <v>48</v>
      </c>
      <c r="G10" s="309" t="s">
        <v>49</v>
      </c>
      <c r="H10" s="309" t="s">
        <v>49</v>
      </c>
      <c r="I10" s="309" t="s">
        <v>48</v>
      </c>
      <c r="J10" s="309" t="s">
        <v>48</v>
      </c>
      <c r="K10" s="606" t="s">
        <v>30</v>
      </c>
      <c r="L10" s="607" t="s">
        <v>30</v>
      </c>
      <c r="M10" s="606" t="s">
        <v>461</v>
      </c>
      <c r="N10" s="606"/>
      <c r="O10" s="309" t="s">
        <v>30</v>
      </c>
      <c r="P10" s="309" t="s">
        <v>30</v>
      </c>
      <c r="Q10" s="309" t="s">
        <v>48</v>
      </c>
      <c r="R10" s="309" t="s">
        <v>30</v>
      </c>
      <c r="S10" s="309" t="s">
        <v>48</v>
      </c>
      <c r="T10" s="309" t="s">
        <v>30</v>
      </c>
      <c r="U10" s="309" t="s">
        <v>48</v>
      </c>
      <c r="V10" s="310"/>
    </row>
    <row r="11" spans="1:22" s="316" customFormat="1" ht="21" customHeight="1">
      <c r="A11" s="712" t="s">
        <v>47</v>
      </c>
      <c r="B11" s="713"/>
      <c r="C11" s="312">
        <v>2091</v>
      </c>
      <c r="D11" s="313">
        <v>2032</v>
      </c>
      <c r="E11" s="368">
        <v>100</v>
      </c>
      <c r="F11" s="369">
        <v>-2.8216164514586324</v>
      </c>
      <c r="G11" s="313">
        <v>74437</v>
      </c>
      <c r="H11" s="313">
        <v>72879</v>
      </c>
      <c r="I11" s="368">
        <v>100</v>
      </c>
      <c r="J11" s="369">
        <v>-2.093045125408063</v>
      </c>
      <c r="K11" s="614">
        <v>224944302</v>
      </c>
      <c r="L11" s="615">
        <v>225907590</v>
      </c>
      <c r="M11" s="616">
        <v>100</v>
      </c>
      <c r="N11" s="616">
        <v>0.4282340079012093</v>
      </c>
      <c r="O11" s="314">
        <v>85443470</v>
      </c>
      <c r="P11" s="314">
        <v>89355699</v>
      </c>
      <c r="Q11" s="369">
        <v>4.6</v>
      </c>
      <c r="R11" s="314">
        <v>30579284</v>
      </c>
      <c r="S11" s="368">
        <v>100</v>
      </c>
      <c r="T11" s="314">
        <v>131639148</v>
      </c>
      <c r="U11" s="368">
        <v>100</v>
      </c>
      <c r="V11" s="315"/>
    </row>
    <row r="12" spans="1:22" s="316" customFormat="1" ht="21" customHeight="1">
      <c r="A12" s="446"/>
      <c r="B12" s="447"/>
      <c r="C12" s="313"/>
      <c r="D12" s="317"/>
      <c r="E12" s="370"/>
      <c r="F12" s="371"/>
      <c r="G12" s="313"/>
      <c r="H12" s="317"/>
      <c r="I12" s="370"/>
      <c r="J12" s="371"/>
      <c r="K12" s="609"/>
      <c r="L12" s="609"/>
      <c r="M12" s="610"/>
      <c r="N12" s="608"/>
      <c r="O12" s="317"/>
      <c r="P12" s="317"/>
      <c r="Q12" s="370"/>
      <c r="R12" s="317"/>
      <c r="S12" s="370"/>
      <c r="T12" s="317"/>
      <c r="U12" s="370"/>
      <c r="V12" s="315"/>
    </row>
    <row r="13" spans="1:22" s="316" customFormat="1" ht="21" customHeight="1">
      <c r="A13" s="318">
        <v>9</v>
      </c>
      <c r="B13" s="319" t="s">
        <v>2</v>
      </c>
      <c r="C13" s="320">
        <v>195</v>
      </c>
      <c r="D13" s="320">
        <v>189</v>
      </c>
      <c r="E13" s="370">
        <v>9.301181102362206</v>
      </c>
      <c r="F13" s="371">
        <v>-3.076923076923077</v>
      </c>
      <c r="G13" s="320">
        <v>4722</v>
      </c>
      <c r="H13" s="320">
        <v>4576</v>
      </c>
      <c r="I13" s="370">
        <v>6.27890064353243</v>
      </c>
      <c r="J13" s="371">
        <v>-3.0919102075391782</v>
      </c>
      <c r="K13" s="609">
        <v>5938570</v>
      </c>
      <c r="L13" s="609">
        <v>5828346</v>
      </c>
      <c r="M13" s="610">
        <v>2.5799690926719197</v>
      </c>
      <c r="N13" s="610">
        <v>-1.8560697272238942</v>
      </c>
      <c r="O13" s="320">
        <v>2729430</v>
      </c>
      <c r="P13" s="320">
        <v>2734500</v>
      </c>
      <c r="Q13" s="371">
        <v>0.2</v>
      </c>
      <c r="R13" s="320">
        <v>1159566</v>
      </c>
      <c r="S13" s="370">
        <v>3.7919985307700466</v>
      </c>
      <c r="T13" s="320">
        <v>2896281</v>
      </c>
      <c r="U13" s="370">
        <v>2.2001669290658126</v>
      </c>
      <c r="V13" s="315"/>
    </row>
    <row r="14" spans="1:22" s="323" customFormat="1" ht="21" customHeight="1">
      <c r="A14" s="318">
        <v>10</v>
      </c>
      <c r="B14" s="321" t="s">
        <v>46</v>
      </c>
      <c r="C14" s="320">
        <v>20</v>
      </c>
      <c r="D14" s="320">
        <v>20</v>
      </c>
      <c r="E14" s="370">
        <v>0.984251968503937</v>
      </c>
      <c r="F14" s="371">
        <v>0</v>
      </c>
      <c r="G14" s="320">
        <v>259</v>
      </c>
      <c r="H14" s="320">
        <v>259</v>
      </c>
      <c r="I14" s="370">
        <v>0.35538358100413014</v>
      </c>
      <c r="J14" s="371">
        <v>0</v>
      </c>
      <c r="K14" s="609">
        <v>628955</v>
      </c>
      <c r="L14" s="609">
        <v>603806</v>
      </c>
      <c r="M14" s="610">
        <v>0.2672800856314743</v>
      </c>
      <c r="N14" s="610">
        <v>-3.9985372562424972</v>
      </c>
      <c r="O14" s="320">
        <v>371341</v>
      </c>
      <c r="P14" s="320">
        <v>345425</v>
      </c>
      <c r="Q14" s="371">
        <v>-7</v>
      </c>
      <c r="R14" s="320">
        <v>95806</v>
      </c>
      <c r="S14" s="370">
        <v>0.31330360776269317</v>
      </c>
      <c r="T14" s="320">
        <v>167808</v>
      </c>
      <c r="U14" s="370">
        <v>0.12747575667992017</v>
      </c>
      <c r="V14" s="322"/>
    </row>
    <row r="15" spans="1:22" s="323" customFormat="1" ht="21" customHeight="1">
      <c r="A15" s="318">
        <v>11</v>
      </c>
      <c r="B15" s="321" t="s">
        <v>45</v>
      </c>
      <c r="C15" s="320">
        <v>509</v>
      </c>
      <c r="D15" s="320">
        <v>488</v>
      </c>
      <c r="E15" s="370">
        <v>24.015748031496063</v>
      </c>
      <c r="F15" s="371">
        <v>-4.12573673870334</v>
      </c>
      <c r="G15" s="320">
        <v>15137</v>
      </c>
      <c r="H15" s="320">
        <v>14611</v>
      </c>
      <c r="I15" s="370">
        <v>20.04829923571948</v>
      </c>
      <c r="J15" s="371">
        <v>-3.474928981964722</v>
      </c>
      <c r="K15" s="609">
        <v>24222905</v>
      </c>
      <c r="L15" s="609">
        <v>23056130</v>
      </c>
      <c r="M15" s="610">
        <v>10.206000604052303</v>
      </c>
      <c r="N15" s="610">
        <v>-4.81682523215114</v>
      </c>
      <c r="O15" s="320">
        <v>11133933</v>
      </c>
      <c r="P15" s="320">
        <v>10882485</v>
      </c>
      <c r="Q15" s="371">
        <v>-2.3</v>
      </c>
      <c r="R15" s="320">
        <v>4765533</v>
      </c>
      <c r="S15" s="370">
        <v>15.584187648082276</v>
      </c>
      <c r="T15" s="320">
        <v>11390389</v>
      </c>
      <c r="U15" s="370">
        <v>8.652736798326893</v>
      </c>
      <c r="V15" s="322"/>
    </row>
    <row r="16" spans="1:22" s="323" customFormat="1" ht="21" customHeight="1">
      <c r="A16" s="318">
        <v>12</v>
      </c>
      <c r="B16" s="321" t="s">
        <v>44</v>
      </c>
      <c r="C16" s="320">
        <v>60</v>
      </c>
      <c r="D16" s="320">
        <v>57</v>
      </c>
      <c r="E16" s="370">
        <v>2.8051181102362204</v>
      </c>
      <c r="F16" s="371">
        <v>-5</v>
      </c>
      <c r="G16" s="320">
        <v>1584</v>
      </c>
      <c r="H16" s="320">
        <v>1508</v>
      </c>
      <c r="I16" s="370">
        <v>2.0691831666186418</v>
      </c>
      <c r="J16" s="371">
        <v>-4.797979797979798</v>
      </c>
      <c r="K16" s="609">
        <v>7278134</v>
      </c>
      <c r="L16" s="609">
        <v>7984962</v>
      </c>
      <c r="M16" s="610">
        <v>3.5346143084435546</v>
      </c>
      <c r="N16" s="610">
        <v>9.711665105369041</v>
      </c>
      <c r="O16" s="320">
        <v>3866721</v>
      </c>
      <c r="P16" s="320">
        <v>4515561</v>
      </c>
      <c r="Q16" s="371">
        <v>16.8</v>
      </c>
      <c r="R16" s="320">
        <v>491841</v>
      </c>
      <c r="S16" s="370">
        <v>1.6084124141036131</v>
      </c>
      <c r="T16" s="320">
        <v>3099351</v>
      </c>
      <c r="U16" s="370">
        <v>2.3544295500909804</v>
      </c>
      <c r="V16" s="322"/>
    </row>
    <row r="17" spans="1:22" s="323" customFormat="1" ht="21" customHeight="1">
      <c r="A17" s="318">
        <v>13</v>
      </c>
      <c r="B17" s="321" t="s">
        <v>43</v>
      </c>
      <c r="C17" s="320">
        <v>41</v>
      </c>
      <c r="D17" s="320">
        <v>38</v>
      </c>
      <c r="E17" s="370">
        <v>1.8700787401574805</v>
      </c>
      <c r="F17" s="371">
        <v>-7.317073170731707</v>
      </c>
      <c r="G17" s="320">
        <v>872</v>
      </c>
      <c r="H17" s="320">
        <v>926</v>
      </c>
      <c r="I17" s="370">
        <v>1.2705992123931447</v>
      </c>
      <c r="J17" s="371">
        <v>6.192660550458716</v>
      </c>
      <c r="K17" s="609">
        <v>1448537</v>
      </c>
      <c r="L17" s="609">
        <v>1555992</v>
      </c>
      <c r="M17" s="610">
        <v>0.6887736706854338</v>
      </c>
      <c r="N17" s="610">
        <v>7.418174337279614</v>
      </c>
      <c r="O17" s="320">
        <v>726990</v>
      </c>
      <c r="P17" s="320">
        <v>775578</v>
      </c>
      <c r="Q17" s="371">
        <v>6.7</v>
      </c>
      <c r="R17" s="320">
        <v>310048</v>
      </c>
      <c r="S17" s="370">
        <v>1.0139151721145596</v>
      </c>
      <c r="T17" s="320">
        <v>718213</v>
      </c>
      <c r="U17" s="370">
        <v>0.5455922580112719</v>
      </c>
      <c r="V17" s="322"/>
    </row>
    <row r="18" spans="1:22" s="323" customFormat="1" ht="21" customHeight="1">
      <c r="A18" s="318">
        <v>14</v>
      </c>
      <c r="B18" s="321" t="s">
        <v>42</v>
      </c>
      <c r="C18" s="320">
        <v>83</v>
      </c>
      <c r="D18" s="320">
        <v>81</v>
      </c>
      <c r="E18" s="370">
        <v>3.986220472440945</v>
      </c>
      <c r="F18" s="371">
        <v>-2.4096385542168677</v>
      </c>
      <c r="G18" s="320">
        <v>1845</v>
      </c>
      <c r="H18" s="320">
        <v>1952</v>
      </c>
      <c r="I18" s="370">
        <v>2.678412162625722</v>
      </c>
      <c r="J18" s="371">
        <v>5.799457994579946</v>
      </c>
      <c r="K18" s="609">
        <v>7083161</v>
      </c>
      <c r="L18" s="609">
        <v>8763255</v>
      </c>
      <c r="M18" s="610">
        <v>3.8791326134726147</v>
      </c>
      <c r="N18" s="610">
        <v>23.719551200375086</v>
      </c>
      <c r="O18" s="320">
        <v>2408850</v>
      </c>
      <c r="P18" s="320">
        <v>3155687</v>
      </c>
      <c r="Q18" s="371">
        <v>31</v>
      </c>
      <c r="R18" s="320">
        <v>837675</v>
      </c>
      <c r="S18" s="370">
        <v>2.739354525109221</v>
      </c>
      <c r="T18" s="320">
        <v>5364182</v>
      </c>
      <c r="U18" s="370">
        <v>4.074913945811925</v>
      </c>
      <c r="V18" s="322"/>
    </row>
    <row r="19" spans="1:22" s="323" customFormat="1" ht="21" customHeight="1">
      <c r="A19" s="318">
        <v>15</v>
      </c>
      <c r="B19" s="321" t="s">
        <v>41</v>
      </c>
      <c r="C19" s="320">
        <v>100</v>
      </c>
      <c r="D19" s="320">
        <v>97</v>
      </c>
      <c r="E19" s="370">
        <v>4.7736220472440944</v>
      </c>
      <c r="F19" s="371">
        <v>-3</v>
      </c>
      <c r="G19" s="320">
        <v>2235</v>
      </c>
      <c r="H19" s="320">
        <v>2136</v>
      </c>
      <c r="I19" s="370">
        <v>2.930885440250278</v>
      </c>
      <c r="J19" s="371">
        <v>-4.429530201342282</v>
      </c>
      <c r="K19" s="609">
        <v>3237324</v>
      </c>
      <c r="L19" s="609">
        <v>3192644</v>
      </c>
      <c r="M19" s="610">
        <v>1.413252206355705</v>
      </c>
      <c r="N19" s="610">
        <v>-1.3801522492033544</v>
      </c>
      <c r="O19" s="320">
        <v>1620474</v>
      </c>
      <c r="P19" s="320">
        <v>1619793</v>
      </c>
      <c r="Q19" s="371">
        <v>-0.01</v>
      </c>
      <c r="R19" s="320">
        <v>768595</v>
      </c>
      <c r="S19" s="370">
        <v>2.513449955204968</v>
      </c>
      <c r="T19" s="320">
        <v>1444827</v>
      </c>
      <c r="U19" s="370">
        <v>1.0975663561724054</v>
      </c>
      <c r="V19" s="322"/>
    </row>
    <row r="20" spans="1:22" s="323" customFormat="1" ht="21" customHeight="1">
      <c r="A20" s="318">
        <v>16</v>
      </c>
      <c r="B20" s="321" t="s">
        <v>40</v>
      </c>
      <c r="C20" s="320">
        <v>53</v>
      </c>
      <c r="D20" s="320">
        <v>52</v>
      </c>
      <c r="E20" s="370">
        <v>2.559055118110236</v>
      </c>
      <c r="F20" s="371">
        <v>-1.8867924528301887</v>
      </c>
      <c r="G20" s="320">
        <v>4040</v>
      </c>
      <c r="H20" s="320">
        <v>4129</v>
      </c>
      <c r="I20" s="370">
        <v>5.665555235390167</v>
      </c>
      <c r="J20" s="371">
        <v>2.2029702970297027</v>
      </c>
      <c r="K20" s="609">
        <v>24967071</v>
      </c>
      <c r="L20" s="609">
        <v>24676904</v>
      </c>
      <c r="M20" s="610">
        <v>10.923450602080258</v>
      </c>
      <c r="N20" s="610">
        <v>-1.1621988017737443</v>
      </c>
      <c r="O20" s="320">
        <v>9592979</v>
      </c>
      <c r="P20" s="320">
        <v>9916937</v>
      </c>
      <c r="Q20" s="371">
        <v>3.4</v>
      </c>
      <c r="R20" s="320">
        <v>2172167</v>
      </c>
      <c r="S20" s="370">
        <v>7.103393918575726</v>
      </c>
      <c r="T20" s="320">
        <v>14523259</v>
      </c>
      <c r="U20" s="370">
        <v>11.032629138559907</v>
      </c>
      <c r="V20" s="322"/>
    </row>
    <row r="21" spans="1:22" s="323" customFormat="1" ht="21" customHeight="1">
      <c r="A21" s="318">
        <v>17</v>
      </c>
      <c r="B21" s="321" t="s">
        <v>39</v>
      </c>
      <c r="C21" s="320">
        <v>9</v>
      </c>
      <c r="D21" s="320">
        <v>9</v>
      </c>
      <c r="E21" s="370">
        <v>0.44291338582677164</v>
      </c>
      <c r="F21" s="371">
        <v>0</v>
      </c>
      <c r="G21" s="320">
        <v>81</v>
      </c>
      <c r="H21" s="320">
        <v>86</v>
      </c>
      <c r="I21" s="370">
        <v>0.11800381454191194</v>
      </c>
      <c r="J21" s="371">
        <v>6.172839506172839</v>
      </c>
      <c r="K21" s="609">
        <v>577567</v>
      </c>
      <c r="L21" s="609">
        <v>501566</v>
      </c>
      <c r="M21" s="610">
        <v>0.22202264209006875</v>
      </c>
      <c r="N21" s="610">
        <v>-13.158819669406318</v>
      </c>
      <c r="O21" s="320">
        <v>185680</v>
      </c>
      <c r="P21" s="320">
        <v>157705</v>
      </c>
      <c r="Q21" s="371">
        <v>-15.1</v>
      </c>
      <c r="R21" s="320">
        <v>38321</v>
      </c>
      <c r="S21" s="370">
        <v>0.12531686484222457</v>
      </c>
      <c r="T21" s="320">
        <v>330455</v>
      </c>
      <c r="U21" s="370">
        <v>0.2510309471161269</v>
      </c>
      <c r="V21" s="322"/>
    </row>
    <row r="22" spans="1:53" s="323" customFormat="1" ht="21" customHeight="1">
      <c r="A22" s="318">
        <v>18</v>
      </c>
      <c r="B22" s="321" t="s">
        <v>227</v>
      </c>
      <c r="C22" s="320">
        <v>117</v>
      </c>
      <c r="D22" s="320">
        <v>116</v>
      </c>
      <c r="E22" s="370">
        <v>5.708661417322835</v>
      </c>
      <c r="F22" s="371">
        <v>-0.8547008547008548</v>
      </c>
      <c r="G22" s="320">
        <v>5073</v>
      </c>
      <c r="H22" s="320">
        <v>5149</v>
      </c>
      <c r="I22" s="370">
        <v>7.065135361352379</v>
      </c>
      <c r="J22" s="371">
        <v>1.4981273408239701</v>
      </c>
      <c r="K22" s="609">
        <v>16622041</v>
      </c>
      <c r="L22" s="609">
        <v>17151598</v>
      </c>
      <c r="M22" s="610">
        <v>7.592307102209358</v>
      </c>
      <c r="N22" s="610">
        <v>3.185872300519533</v>
      </c>
      <c r="O22" s="320">
        <v>5659855</v>
      </c>
      <c r="P22" s="320">
        <v>6333858</v>
      </c>
      <c r="Q22" s="371">
        <v>11.9</v>
      </c>
      <c r="R22" s="320">
        <v>2146358</v>
      </c>
      <c r="S22" s="370">
        <v>7.0189936428858175</v>
      </c>
      <c r="T22" s="320">
        <v>10382648</v>
      </c>
      <c r="U22" s="370">
        <v>7.887203888618301</v>
      </c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</row>
    <row r="23" spans="1:53" s="325" customFormat="1" ht="21" customHeight="1">
      <c r="A23" s="318" t="s">
        <v>29</v>
      </c>
      <c r="B23" s="319" t="s">
        <v>229</v>
      </c>
      <c r="C23" s="320">
        <v>5</v>
      </c>
      <c r="D23" s="320">
        <v>5</v>
      </c>
      <c r="E23" s="370">
        <v>0.24606299212598426</v>
      </c>
      <c r="F23" s="371">
        <v>0</v>
      </c>
      <c r="G23" s="320">
        <v>182</v>
      </c>
      <c r="H23" s="320">
        <v>189</v>
      </c>
      <c r="I23" s="370">
        <v>0.2593339645165274</v>
      </c>
      <c r="J23" s="371">
        <v>3.8461538461538463</v>
      </c>
      <c r="K23" s="609">
        <v>198814</v>
      </c>
      <c r="L23" s="609">
        <v>184358</v>
      </c>
      <c r="M23" s="610">
        <v>0.0816077051682947</v>
      </c>
      <c r="N23" s="610">
        <v>-7.271117728127797</v>
      </c>
      <c r="O23" s="320">
        <v>109920</v>
      </c>
      <c r="P23" s="320">
        <v>114946</v>
      </c>
      <c r="Q23" s="371">
        <v>4.6</v>
      </c>
      <c r="R23" s="320">
        <v>67691</v>
      </c>
      <c r="S23" s="370">
        <v>0.2213622791168034</v>
      </c>
      <c r="T23" s="320">
        <v>60517</v>
      </c>
      <c r="U23" s="370">
        <v>0.04597188672172202</v>
      </c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</row>
    <row r="24" spans="1:53" s="325" customFormat="1" ht="21" customHeight="1">
      <c r="A24" s="318" t="s">
        <v>28</v>
      </c>
      <c r="B24" s="321" t="s">
        <v>26</v>
      </c>
      <c r="C24" s="320">
        <v>3</v>
      </c>
      <c r="D24" s="320">
        <v>3</v>
      </c>
      <c r="E24" s="370">
        <v>0.14763779527559054</v>
      </c>
      <c r="F24" s="371">
        <v>0</v>
      </c>
      <c r="G24" s="320">
        <v>57</v>
      </c>
      <c r="H24" s="320">
        <v>62</v>
      </c>
      <c r="I24" s="370">
        <v>0.08507251746044814</v>
      </c>
      <c r="J24" s="371">
        <v>8.771929824561402</v>
      </c>
      <c r="K24" s="607">
        <v>50159</v>
      </c>
      <c r="L24" s="609">
        <v>63100</v>
      </c>
      <c r="M24" s="610">
        <v>0.027931775112115535</v>
      </c>
      <c r="N24" s="611">
        <v>25.799956139476464</v>
      </c>
      <c r="O24" s="320">
        <v>15341</v>
      </c>
      <c r="P24" s="438">
        <v>18849</v>
      </c>
      <c r="Q24" s="371">
        <v>22.9</v>
      </c>
      <c r="R24" s="455">
        <v>11261</v>
      </c>
      <c r="S24" s="370">
        <v>0.03682558427463508</v>
      </c>
      <c r="T24" s="455">
        <v>42641</v>
      </c>
      <c r="U24" s="370">
        <v>0.03239233970125665</v>
      </c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</row>
    <row r="25" spans="1:53" s="325" customFormat="1" ht="21" customHeight="1">
      <c r="A25" s="318" t="s">
        <v>27</v>
      </c>
      <c r="B25" s="321" t="s">
        <v>24</v>
      </c>
      <c r="C25" s="320">
        <v>76</v>
      </c>
      <c r="D25" s="320">
        <v>71</v>
      </c>
      <c r="E25" s="370">
        <v>3.4940944881889764</v>
      </c>
      <c r="F25" s="371">
        <v>-6.578947368421052</v>
      </c>
      <c r="G25" s="320">
        <v>2112</v>
      </c>
      <c r="H25" s="320">
        <v>1997</v>
      </c>
      <c r="I25" s="370">
        <v>2.7401583446534667</v>
      </c>
      <c r="J25" s="371">
        <v>-5.445075757575758</v>
      </c>
      <c r="K25" s="609">
        <v>5517159</v>
      </c>
      <c r="L25" s="609">
        <v>5709186</v>
      </c>
      <c r="M25" s="610">
        <v>2.5272218609388024</v>
      </c>
      <c r="N25" s="610">
        <v>3.48054134383294</v>
      </c>
      <c r="O25" s="320">
        <v>2284837</v>
      </c>
      <c r="P25" s="320">
        <v>2141047</v>
      </c>
      <c r="Q25" s="371">
        <v>-6.3</v>
      </c>
      <c r="R25" s="320">
        <v>978025</v>
      </c>
      <c r="S25" s="370">
        <v>3.198325376094483</v>
      </c>
      <c r="T25" s="320">
        <v>3436143</v>
      </c>
      <c r="U25" s="370">
        <v>2.61027441472046</v>
      </c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</row>
    <row r="26" spans="1:53" s="325" customFormat="1" ht="21" customHeight="1">
      <c r="A26" s="318" t="s">
        <v>25</v>
      </c>
      <c r="B26" s="321" t="s">
        <v>22</v>
      </c>
      <c r="C26" s="320">
        <v>19</v>
      </c>
      <c r="D26" s="320">
        <v>19</v>
      </c>
      <c r="E26" s="370">
        <v>0.9350393700787403</v>
      </c>
      <c r="F26" s="371">
        <v>0</v>
      </c>
      <c r="G26" s="320">
        <v>355</v>
      </c>
      <c r="H26" s="320">
        <v>349</v>
      </c>
      <c r="I26" s="370">
        <v>0.4788759450596194</v>
      </c>
      <c r="J26" s="371">
        <v>-1.6901408450704223</v>
      </c>
      <c r="K26" s="609">
        <v>2909924</v>
      </c>
      <c r="L26" s="609">
        <v>2545958</v>
      </c>
      <c r="M26" s="610">
        <v>1.1269909080965363</v>
      </c>
      <c r="N26" s="610">
        <v>-12.507749343281818</v>
      </c>
      <c r="O26" s="320">
        <v>838785</v>
      </c>
      <c r="P26" s="320">
        <v>766542</v>
      </c>
      <c r="Q26" s="371">
        <v>-8.6</v>
      </c>
      <c r="R26" s="320">
        <v>140829</v>
      </c>
      <c r="S26" s="370">
        <v>0.4605372709184427</v>
      </c>
      <c r="T26" s="320">
        <v>1736952</v>
      </c>
      <c r="U26" s="370">
        <v>1.3194798252568454</v>
      </c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</row>
    <row r="27" spans="1:53" s="325" customFormat="1" ht="21" customHeight="1">
      <c r="A27" s="318" t="s">
        <v>23</v>
      </c>
      <c r="B27" s="321" t="s">
        <v>20</v>
      </c>
      <c r="C27" s="320">
        <v>15</v>
      </c>
      <c r="D27" s="320">
        <v>15</v>
      </c>
      <c r="E27" s="370">
        <v>0.7381889763779528</v>
      </c>
      <c r="F27" s="371">
        <v>0</v>
      </c>
      <c r="G27" s="320">
        <v>1438</v>
      </c>
      <c r="H27" s="320">
        <v>1383</v>
      </c>
      <c r="I27" s="370">
        <v>1.8976659943193512</v>
      </c>
      <c r="J27" s="371">
        <v>-3.8247566063977745</v>
      </c>
      <c r="K27" s="609">
        <v>14170693</v>
      </c>
      <c r="L27" s="609">
        <v>13565204</v>
      </c>
      <c r="M27" s="610">
        <v>6.0047579632007935</v>
      </c>
      <c r="N27" s="610">
        <v>-4.272825612692336</v>
      </c>
      <c r="O27" s="320">
        <v>1475794</v>
      </c>
      <c r="P27" s="320">
        <v>2248878</v>
      </c>
      <c r="Q27" s="371">
        <v>52.4</v>
      </c>
      <c r="R27" s="320">
        <v>877383</v>
      </c>
      <c r="S27" s="370">
        <v>2.869207140363391</v>
      </c>
      <c r="T27" s="320">
        <v>11328275</v>
      </c>
      <c r="U27" s="370">
        <v>8.60555174665822</v>
      </c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</row>
    <row r="28" spans="1:53" s="325" customFormat="1" ht="21" customHeight="1">
      <c r="A28" s="318" t="s">
        <v>21</v>
      </c>
      <c r="B28" s="321" t="s">
        <v>18</v>
      </c>
      <c r="C28" s="320">
        <v>181</v>
      </c>
      <c r="D28" s="320">
        <v>179</v>
      </c>
      <c r="E28" s="370">
        <v>8.809055118110235</v>
      </c>
      <c r="F28" s="371">
        <v>-1.1049723756906076</v>
      </c>
      <c r="G28" s="320">
        <v>4384</v>
      </c>
      <c r="H28" s="320">
        <v>4481</v>
      </c>
      <c r="I28" s="370">
        <v>6.148547592584969</v>
      </c>
      <c r="J28" s="371">
        <v>2.2125912408759123</v>
      </c>
      <c r="K28" s="609">
        <v>11316404</v>
      </c>
      <c r="L28" s="609">
        <v>11743831</v>
      </c>
      <c r="M28" s="610">
        <v>5.19851103719003</v>
      </c>
      <c r="N28" s="610">
        <v>3.777056739932579</v>
      </c>
      <c r="O28" s="320">
        <v>5098256</v>
      </c>
      <c r="P28" s="320">
        <v>4946811</v>
      </c>
      <c r="Q28" s="371">
        <v>-3</v>
      </c>
      <c r="R28" s="320">
        <v>1865255</v>
      </c>
      <c r="S28" s="370">
        <v>6.099734055251261</v>
      </c>
      <c r="T28" s="320">
        <v>6416924</v>
      </c>
      <c r="U28" s="370">
        <v>4.8746319749805735</v>
      </c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</row>
    <row r="29" spans="1:53" s="325" customFormat="1" ht="21" customHeight="1">
      <c r="A29" s="318" t="s">
        <v>19</v>
      </c>
      <c r="B29" s="321" t="s">
        <v>236</v>
      </c>
      <c r="C29" s="320">
        <v>29</v>
      </c>
      <c r="D29" s="320">
        <v>28</v>
      </c>
      <c r="E29" s="370">
        <v>1.3779527559055118</v>
      </c>
      <c r="F29" s="371">
        <v>-3.4482758620689653</v>
      </c>
      <c r="G29" s="320">
        <v>753</v>
      </c>
      <c r="H29" s="320">
        <v>751</v>
      </c>
      <c r="I29" s="370">
        <v>1.030475171174138</v>
      </c>
      <c r="J29" s="371">
        <v>-0.2656042496679947</v>
      </c>
      <c r="K29" s="609">
        <v>2228271</v>
      </c>
      <c r="L29" s="609">
        <v>2135315</v>
      </c>
      <c r="M29" s="610">
        <v>0.9452161390416319</v>
      </c>
      <c r="N29" s="610">
        <v>-4.171664936625751</v>
      </c>
      <c r="O29" s="320">
        <v>616988</v>
      </c>
      <c r="P29" s="320">
        <v>695862</v>
      </c>
      <c r="Q29" s="371">
        <v>12.8</v>
      </c>
      <c r="R29" s="320">
        <v>331492</v>
      </c>
      <c r="S29" s="370">
        <v>1.0840410782672347</v>
      </c>
      <c r="T29" s="320">
        <v>1409118</v>
      </c>
      <c r="U29" s="370">
        <v>1.070439927186402</v>
      </c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</row>
    <row r="30" spans="1:53" s="325" customFormat="1" ht="21" customHeight="1">
      <c r="A30" s="318" t="s">
        <v>17</v>
      </c>
      <c r="B30" s="321" t="s">
        <v>238</v>
      </c>
      <c r="C30" s="320">
        <v>153</v>
      </c>
      <c r="D30" s="320">
        <v>151</v>
      </c>
      <c r="E30" s="370">
        <v>7.431102362204725</v>
      </c>
      <c r="F30" s="371">
        <v>-1.3071895424836601</v>
      </c>
      <c r="G30" s="320">
        <v>3800</v>
      </c>
      <c r="H30" s="320">
        <v>3797</v>
      </c>
      <c r="I30" s="370">
        <v>5.210005625763251</v>
      </c>
      <c r="J30" s="371">
        <v>-0.07894736842105263</v>
      </c>
      <c r="K30" s="609">
        <v>11468338</v>
      </c>
      <c r="L30" s="609">
        <v>10082029</v>
      </c>
      <c r="M30" s="610">
        <v>4.462899630773805</v>
      </c>
      <c r="N30" s="610">
        <v>-12.08814215276878</v>
      </c>
      <c r="O30" s="320">
        <v>4160960</v>
      </c>
      <c r="P30" s="320">
        <v>3982603</v>
      </c>
      <c r="Q30" s="371">
        <v>-4.3</v>
      </c>
      <c r="R30" s="320">
        <v>1868033</v>
      </c>
      <c r="S30" s="370">
        <v>6.10881863682616</v>
      </c>
      <c r="T30" s="320">
        <v>6032016</v>
      </c>
      <c r="U30" s="370">
        <v>4.582235673539911</v>
      </c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</row>
    <row r="31" spans="1:53" s="325" customFormat="1" ht="21" customHeight="1">
      <c r="A31" s="318" t="s">
        <v>16</v>
      </c>
      <c r="B31" s="321" t="s">
        <v>240</v>
      </c>
      <c r="C31" s="320">
        <v>13</v>
      </c>
      <c r="D31" s="320">
        <v>12</v>
      </c>
      <c r="E31" s="370">
        <v>0.5905511811023622</v>
      </c>
      <c r="F31" s="371">
        <v>-7.6923076923076925</v>
      </c>
      <c r="G31" s="320">
        <v>652</v>
      </c>
      <c r="H31" s="320">
        <v>617</v>
      </c>
      <c r="I31" s="370">
        <v>0.8466087624692984</v>
      </c>
      <c r="J31" s="371">
        <v>-5.368098159509203</v>
      </c>
      <c r="K31" s="609">
        <v>921837</v>
      </c>
      <c r="L31" s="609">
        <v>959462</v>
      </c>
      <c r="M31" s="610">
        <v>0.42471437103994597</v>
      </c>
      <c r="N31" s="610">
        <v>4.08152417401341</v>
      </c>
      <c r="O31" s="320">
        <v>447805</v>
      </c>
      <c r="P31" s="320">
        <v>433730</v>
      </c>
      <c r="Q31" s="371">
        <v>-3.1</v>
      </c>
      <c r="R31" s="320">
        <v>240197</v>
      </c>
      <c r="S31" s="370">
        <v>0.7854892874535585</v>
      </c>
      <c r="T31" s="320">
        <v>495149</v>
      </c>
      <c r="U31" s="370">
        <v>0.37614114609736005</v>
      </c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</row>
    <row r="32" spans="1:53" s="325" customFormat="1" ht="21" customHeight="1">
      <c r="A32" s="318" t="s">
        <v>14</v>
      </c>
      <c r="B32" s="321" t="s">
        <v>12</v>
      </c>
      <c r="C32" s="320">
        <v>47</v>
      </c>
      <c r="D32" s="320">
        <v>48</v>
      </c>
      <c r="E32" s="370">
        <v>2.3622047244094486</v>
      </c>
      <c r="F32" s="371">
        <v>2.127659574468085</v>
      </c>
      <c r="G32" s="320">
        <v>9951</v>
      </c>
      <c r="H32" s="320">
        <v>9980</v>
      </c>
      <c r="I32" s="370">
        <v>13.693931036375362</v>
      </c>
      <c r="J32" s="371">
        <v>0.29142799718621243</v>
      </c>
      <c r="K32" s="609">
        <v>33996898</v>
      </c>
      <c r="L32" s="609">
        <v>34102309</v>
      </c>
      <c r="M32" s="610">
        <v>15.095689790679453</v>
      </c>
      <c r="N32" s="610">
        <v>0.3100606414149903</v>
      </c>
      <c r="O32" s="320">
        <v>13284684</v>
      </c>
      <c r="P32" s="320">
        <v>15193729</v>
      </c>
      <c r="Q32" s="371">
        <v>14.4</v>
      </c>
      <c r="R32" s="320">
        <v>5139967</v>
      </c>
      <c r="S32" s="370">
        <v>16.808657128793467</v>
      </c>
      <c r="T32" s="320">
        <v>18337136</v>
      </c>
      <c r="U32" s="370">
        <v>13.929850108115255</v>
      </c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</row>
    <row r="33" spans="1:53" s="325" customFormat="1" ht="21" customHeight="1">
      <c r="A33" s="318" t="s">
        <v>13</v>
      </c>
      <c r="B33" s="321" t="s">
        <v>15</v>
      </c>
      <c r="C33" s="320">
        <v>66</v>
      </c>
      <c r="D33" s="320">
        <v>65</v>
      </c>
      <c r="E33" s="370">
        <v>3.1988188976377954</v>
      </c>
      <c r="F33" s="371">
        <v>-1.5151515151515151</v>
      </c>
      <c r="G33" s="320">
        <v>3576</v>
      </c>
      <c r="H33" s="320">
        <v>3399</v>
      </c>
      <c r="I33" s="370">
        <v>4.6638949491623105</v>
      </c>
      <c r="J33" s="371">
        <v>-4.949664429530201</v>
      </c>
      <c r="K33" s="609">
        <v>19652133</v>
      </c>
      <c r="L33" s="609">
        <v>20700290</v>
      </c>
      <c r="M33" s="610">
        <v>9.163167116253154</v>
      </c>
      <c r="N33" s="610">
        <v>5.333553360340071</v>
      </c>
      <c r="O33" s="320">
        <v>8145768</v>
      </c>
      <c r="P33" s="320">
        <v>8116868</v>
      </c>
      <c r="Q33" s="371">
        <v>-0.4</v>
      </c>
      <c r="R33" s="320">
        <v>1571137</v>
      </c>
      <c r="S33" s="370">
        <v>5.137912974025161</v>
      </c>
      <c r="T33" s="320">
        <v>12155715</v>
      </c>
      <c r="U33" s="370">
        <v>9.234118561751858</v>
      </c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</row>
    <row r="34" spans="1:53" s="325" customFormat="1" ht="21" customHeight="1">
      <c r="A34" s="318" t="s">
        <v>11</v>
      </c>
      <c r="B34" s="321" t="s">
        <v>333</v>
      </c>
      <c r="C34" s="320">
        <v>5</v>
      </c>
      <c r="D34" s="320">
        <v>4</v>
      </c>
      <c r="E34" s="370">
        <v>0.19685039370078738</v>
      </c>
      <c r="F34" s="371">
        <v>-20</v>
      </c>
      <c r="G34" s="320">
        <v>342</v>
      </c>
      <c r="H34" s="320">
        <v>302</v>
      </c>
      <c r="I34" s="370">
        <v>0.4143854882750861</v>
      </c>
      <c r="J34" s="371">
        <v>-11.695906432748536</v>
      </c>
      <c r="K34" s="607">
        <v>841032</v>
      </c>
      <c r="L34" s="609">
        <v>874601</v>
      </c>
      <c r="M34" s="610">
        <v>0.38714989611460154</v>
      </c>
      <c r="N34" s="611">
        <v>3.9914057966878786</v>
      </c>
      <c r="O34" s="320">
        <v>321657</v>
      </c>
      <c r="P34" s="438">
        <v>381923</v>
      </c>
      <c r="Q34" s="371">
        <v>18.7</v>
      </c>
      <c r="R34" s="455">
        <v>117011</v>
      </c>
      <c r="S34" s="370">
        <v>0.3826479390426539</v>
      </c>
      <c r="T34" s="455">
        <v>459335</v>
      </c>
      <c r="U34" s="370">
        <v>0.34893495360513876</v>
      </c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</row>
    <row r="35" spans="1:53" s="325" customFormat="1" ht="21" customHeight="1">
      <c r="A35" s="318" t="s">
        <v>9</v>
      </c>
      <c r="B35" s="321" t="s">
        <v>10</v>
      </c>
      <c r="C35" s="320">
        <v>28</v>
      </c>
      <c r="D35" s="320">
        <v>26</v>
      </c>
      <c r="E35" s="370">
        <v>1.279527559055118</v>
      </c>
      <c r="F35" s="371">
        <v>-7.142857142857142</v>
      </c>
      <c r="G35" s="320">
        <v>4895</v>
      </c>
      <c r="H35" s="320">
        <v>4404</v>
      </c>
      <c r="I35" s="370">
        <v>6.042893014448607</v>
      </c>
      <c r="J35" s="371">
        <v>-10.030643513789581</v>
      </c>
      <c r="K35" s="609">
        <v>20965058</v>
      </c>
      <c r="L35" s="609">
        <v>20143342</v>
      </c>
      <c r="M35" s="610">
        <v>8.916629140260405</v>
      </c>
      <c r="N35" s="610">
        <v>-3.919454933060524</v>
      </c>
      <c r="O35" s="320">
        <v>6113691</v>
      </c>
      <c r="P35" s="320">
        <v>5035666</v>
      </c>
      <c r="Q35" s="371">
        <v>-17.6</v>
      </c>
      <c r="R35" s="320">
        <v>2657736</v>
      </c>
      <c r="S35" s="370">
        <v>8.69129571509915</v>
      </c>
      <c r="T35" s="320">
        <v>14786445</v>
      </c>
      <c r="U35" s="370">
        <v>11.232559025678288</v>
      </c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</row>
    <row r="36" spans="1:53" s="325" customFormat="1" ht="21" customHeight="1">
      <c r="A36" s="326" t="s">
        <v>8</v>
      </c>
      <c r="B36" s="327" t="s">
        <v>1</v>
      </c>
      <c r="C36" s="328">
        <v>264</v>
      </c>
      <c r="D36" s="328">
        <v>259</v>
      </c>
      <c r="E36" s="372">
        <v>12.746062992125983</v>
      </c>
      <c r="F36" s="373">
        <v>-1.893939393939394</v>
      </c>
      <c r="G36" s="328">
        <v>6092</v>
      </c>
      <c r="H36" s="328">
        <v>5836</v>
      </c>
      <c r="I36" s="372">
        <v>8.00779374030928</v>
      </c>
      <c r="J36" s="373">
        <v>-4.202232435981615</v>
      </c>
      <c r="K36" s="612">
        <v>8703317</v>
      </c>
      <c r="L36" s="612">
        <v>9783402</v>
      </c>
      <c r="M36" s="613">
        <v>4.330709738437739</v>
      </c>
      <c r="N36" s="613">
        <v>12.410038609417535</v>
      </c>
      <c r="O36" s="328">
        <v>4232731</v>
      </c>
      <c r="P36" s="328">
        <v>4840716</v>
      </c>
      <c r="Q36" s="373">
        <v>14.4</v>
      </c>
      <c r="R36" s="328">
        <v>1927357</v>
      </c>
      <c r="S36" s="372">
        <v>6.302819255022453</v>
      </c>
      <c r="T36" s="328">
        <v>4625369</v>
      </c>
      <c r="U36" s="372">
        <v>3.513672847533167</v>
      </c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</row>
    <row r="37" spans="1:53" ht="6" customHeight="1">
      <c r="A37" s="260"/>
      <c r="B37" s="331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371"/>
      <c r="O37" s="296"/>
      <c r="P37" s="296"/>
      <c r="Q37" s="296"/>
      <c r="R37" s="296"/>
      <c r="S37" s="330"/>
      <c r="T37" s="296"/>
      <c r="U37" s="33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</row>
    <row r="38" spans="1:53" ht="14.25">
      <c r="A38" s="435" t="s">
        <v>402</v>
      </c>
      <c r="B38" s="8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371"/>
      <c r="O38" s="296"/>
      <c r="P38" s="296"/>
      <c r="Q38" s="296"/>
      <c r="R38" s="296"/>
      <c r="S38" s="330"/>
      <c r="T38" s="296"/>
      <c r="U38" s="33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</row>
    <row r="39" spans="1:53" s="295" customFormat="1" ht="17.25" customHeight="1">
      <c r="A39" s="436" t="s">
        <v>376</v>
      </c>
      <c r="B39" s="437"/>
      <c r="C39" s="330"/>
      <c r="D39" s="330"/>
      <c r="E39" s="330"/>
      <c r="F39" s="330"/>
      <c r="G39" s="329"/>
      <c r="H39" s="329"/>
      <c r="I39" s="329"/>
      <c r="J39" s="329"/>
      <c r="K39" s="329"/>
      <c r="L39" s="296"/>
      <c r="M39" s="329"/>
      <c r="N39" s="329"/>
      <c r="O39" s="329"/>
      <c r="P39" s="329"/>
      <c r="Q39" s="329"/>
      <c r="R39" s="329"/>
      <c r="S39" s="330"/>
      <c r="T39" s="329"/>
      <c r="U39" s="330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</row>
    <row r="40" spans="1:53" ht="13.5">
      <c r="A40" s="260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330"/>
      <c r="T40" s="296"/>
      <c r="U40" s="33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</row>
    <row r="41" spans="1:53" ht="13.5">
      <c r="A41" s="260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330"/>
      <c r="T41" s="296"/>
      <c r="U41" s="33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</row>
    <row r="42" spans="1:53" ht="13.5">
      <c r="A42" s="260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330"/>
      <c r="T42" s="296"/>
      <c r="U42" s="33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</row>
    <row r="43" spans="1:53" ht="13.5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334"/>
      <c r="T43" s="260"/>
      <c r="U43" s="334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</row>
    <row r="44" spans="1:53" ht="13.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334"/>
      <c r="T44" s="260"/>
      <c r="U44" s="334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</row>
    <row r="45" spans="1:53" ht="13.5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334"/>
      <c r="T45" s="260"/>
      <c r="U45" s="334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</row>
    <row r="46" spans="1:53" ht="13.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334"/>
      <c r="T46" s="260"/>
      <c r="U46" s="334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</row>
    <row r="47" spans="1:53" ht="13.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334"/>
      <c r="T47" s="260"/>
      <c r="U47" s="334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</row>
    <row r="48" spans="1:53" ht="13.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334"/>
      <c r="T48" s="260"/>
      <c r="U48" s="334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</row>
    <row r="49" spans="1:53" ht="13.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334"/>
      <c r="T49" s="260"/>
      <c r="U49" s="334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</row>
    <row r="50" spans="1:53" ht="13.5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334"/>
      <c r="T50" s="260"/>
      <c r="U50" s="334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</row>
    <row r="51" spans="1:53" ht="13.5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334"/>
      <c r="T51" s="260"/>
      <c r="U51" s="334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</row>
    <row r="52" spans="1:53" ht="13.5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334"/>
      <c r="T52" s="260"/>
      <c r="U52" s="334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</row>
    <row r="53" spans="1:53" ht="13.5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334"/>
      <c r="T53" s="260"/>
      <c r="U53" s="334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</row>
    <row r="54" spans="1:53" ht="13.5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334"/>
      <c r="T54" s="260"/>
      <c r="U54" s="334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</row>
    <row r="55" spans="1:53" ht="13.5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334"/>
      <c r="T55" s="260"/>
      <c r="U55" s="334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</row>
    <row r="56" spans="1:53" ht="13.5">
      <c r="A56" s="260"/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334"/>
      <c r="T56" s="260"/>
      <c r="U56" s="334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</row>
    <row r="57" spans="1:53" ht="13.5">
      <c r="A57" s="260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334"/>
      <c r="T57" s="260"/>
      <c r="U57" s="334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</row>
    <row r="58" spans="1:53" ht="13.5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334"/>
      <c r="T58" s="260"/>
      <c r="U58" s="334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</row>
    <row r="59" spans="1:53" ht="13.5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334"/>
      <c r="T59" s="260"/>
      <c r="U59" s="334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</row>
    <row r="60" spans="1:53" ht="13.5">
      <c r="A60" s="260"/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334"/>
      <c r="T60" s="260"/>
      <c r="U60" s="334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</row>
    <row r="61" spans="1:53" ht="13.5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334"/>
      <c r="T61" s="260"/>
      <c r="U61" s="334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</row>
    <row r="62" spans="1:53" ht="13.5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334"/>
      <c r="T62" s="260"/>
      <c r="U62" s="334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</row>
    <row r="63" spans="1:53" ht="13.5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334"/>
      <c r="T63" s="260"/>
      <c r="U63" s="334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</row>
    <row r="64" spans="1:53" ht="13.5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334"/>
      <c r="T64" s="260"/>
      <c r="U64" s="334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</row>
    <row r="65" spans="1:53" ht="13.5">
      <c r="A65" s="260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334"/>
      <c r="T65" s="260"/>
      <c r="U65" s="334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</row>
    <row r="66" spans="1:53" ht="13.5">
      <c r="A66" s="260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334"/>
      <c r="T66" s="260"/>
      <c r="U66" s="334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</row>
    <row r="67" spans="1:53" ht="13.5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334"/>
      <c r="T67" s="260"/>
      <c r="U67" s="334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</row>
    <row r="68" spans="1:53" ht="13.5">
      <c r="A68" s="260"/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334"/>
      <c r="T68" s="260"/>
      <c r="U68" s="334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0"/>
      <c r="AV68" s="260"/>
      <c r="AW68" s="260"/>
      <c r="AX68" s="260"/>
      <c r="AY68" s="260"/>
      <c r="AZ68" s="260"/>
      <c r="BA68" s="260"/>
    </row>
    <row r="69" spans="1:53" ht="13.5">
      <c r="A69" s="260"/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334"/>
      <c r="T69" s="260"/>
      <c r="U69" s="334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260"/>
      <c r="AX69" s="260"/>
      <c r="AY69" s="260"/>
      <c r="AZ69" s="260"/>
      <c r="BA69" s="260"/>
    </row>
    <row r="70" spans="1:53" ht="13.5">
      <c r="A70" s="260"/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334"/>
      <c r="T70" s="260"/>
      <c r="U70" s="334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</row>
    <row r="71" spans="1:53" ht="13.5">
      <c r="A71" s="260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334"/>
      <c r="T71" s="260"/>
      <c r="U71" s="334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</row>
    <row r="72" spans="1:53" ht="13.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334"/>
      <c r="T72" s="260"/>
      <c r="U72" s="334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</row>
    <row r="73" spans="1:53" ht="13.5">
      <c r="A73" s="260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334"/>
      <c r="T73" s="260"/>
      <c r="U73" s="334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</row>
    <row r="74" spans="1:53" ht="13.5">
      <c r="A74" s="260"/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334"/>
      <c r="T74" s="260"/>
      <c r="U74" s="334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0"/>
      <c r="AT74" s="260"/>
      <c r="AU74" s="260"/>
      <c r="AV74" s="260"/>
      <c r="AW74" s="260"/>
      <c r="AX74" s="260"/>
      <c r="AY74" s="260"/>
      <c r="AZ74" s="260"/>
      <c r="BA74" s="260"/>
    </row>
    <row r="75" spans="1:53" ht="13.5">
      <c r="A75" s="260"/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334"/>
      <c r="T75" s="260"/>
      <c r="U75" s="334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60"/>
      <c r="AX75" s="260"/>
      <c r="AY75" s="260"/>
      <c r="AZ75" s="260"/>
      <c r="BA75" s="260"/>
    </row>
    <row r="76" spans="1:53" ht="13.5">
      <c r="A76" s="260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334"/>
      <c r="T76" s="260"/>
      <c r="U76" s="334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</row>
    <row r="77" spans="1:53" ht="13.5">
      <c r="A77" s="260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334"/>
      <c r="T77" s="260"/>
      <c r="U77" s="334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  <c r="BA77" s="260"/>
    </row>
    <row r="78" spans="1:53" ht="13.5">
      <c r="A78" s="260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334"/>
      <c r="T78" s="260"/>
      <c r="U78" s="334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  <c r="BA78" s="260"/>
    </row>
  </sheetData>
  <sheetProtection/>
  <mergeCells count="28">
    <mergeCell ref="T8:T9"/>
    <mergeCell ref="U8:U9"/>
    <mergeCell ref="A11:B11"/>
    <mergeCell ref="L8:M8"/>
    <mergeCell ref="N8:N9"/>
    <mergeCell ref="O8:O9"/>
    <mergeCell ref="P8:P9"/>
    <mergeCell ref="Q8:Q9"/>
    <mergeCell ref="R8:R9"/>
    <mergeCell ref="O7:Q7"/>
    <mergeCell ref="R7:S7"/>
    <mergeCell ref="T7:U7"/>
    <mergeCell ref="C8:C9"/>
    <mergeCell ref="D8:E8"/>
    <mergeCell ref="F8:F9"/>
    <mergeCell ref="G8:G9"/>
    <mergeCell ref="H8:I8"/>
    <mergeCell ref="J8:J9"/>
    <mergeCell ref="S8:S9"/>
    <mergeCell ref="A1:B1"/>
    <mergeCell ref="A2:B2"/>
    <mergeCell ref="A3:K3"/>
    <mergeCell ref="E4:H4"/>
    <mergeCell ref="A7:B9"/>
    <mergeCell ref="C7:F7"/>
    <mergeCell ref="G7:J7"/>
    <mergeCell ref="K8:K9"/>
    <mergeCell ref="K7:N7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1496062992125984" footer="0.31496062992125984"/>
  <pageSetup blackAndWhite="1" fitToWidth="2" fitToHeight="1" horizontalDpi="300" verticalDpi="300" orientation="portrait" paperSize="9" scale="62" r:id="rId1"/>
  <colBreaks count="1" manualBreakCount="1">
    <brk id="11" min="1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B44"/>
  <sheetViews>
    <sheetView showGridLines="0" view="pageBreakPreview" zoomScale="75" zoomScaleNormal="85" zoomScaleSheetLayoutView="75" zoomScalePageLayoutView="0" workbookViewId="0" topLeftCell="A1">
      <pane xSplit="2" ySplit="12" topLeftCell="C13" activePane="bottomRight" state="frozen"/>
      <selection pane="topLeft" activeCell="A3" sqref="A3:F3"/>
      <selection pane="topRight" activeCell="A3" sqref="A3:F3"/>
      <selection pane="bottomLeft" activeCell="A3" sqref="A3:F3"/>
      <selection pane="bottomRight" activeCell="A3" sqref="A3:M3"/>
    </sheetView>
  </sheetViews>
  <sheetFormatPr defaultColWidth="9.00390625" defaultRowHeight="13.5"/>
  <cols>
    <col min="1" max="1" width="3.125" style="95" customWidth="1"/>
    <col min="2" max="2" width="15.00390625" style="95" customWidth="1"/>
    <col min="3" max="3" width="11.125" style="95" customWidth="1"/>
    <col min="4" max="8" width="9.625" style="95" customWidth="1"/>
    <col min="9" max="18" width="8.625" style="95" customWidth="1"/>
    <col min="19" max="20" width="9.625" style="95" customWidth="1"/>
    <col min="21" max="21" width="11.375" style="456" customWidth="1"/>
    <col min="22" max="25" width="11.25390625" style="456" customWidth="1"/>
    <col min="26" max="26" width="12.75390625" style="456" bestFit="1" customWidth="1"/>
    <col min="27" max="28" width="11.25390625" style="456" customWidth="1"/>
    <col min="29" max="16384" width="9.00390625" style="95" customWidth="1"/>
  </cols>
  <sheetData>
    <row r="1" spans="1:2" ht="13.5">
      <c r="A1" s="674" t="s">
        <v>198</v>
      </c>
      <c r="B1" s="674"/>
    </row>
    <row r="2" spans="1:28" s="30" customFormat="1" ht="13.5">
      <c r="A2" s="675" t="s">
        <v>55</v>
      </c>
      <c r="B2" s="675"/>
      <c r="U2" s="457"/>
      <c r="V2" s="457"/>
      <c r="W2" s="457"/>
      <c r="X2" s="457"/>
      <c r="Y2" s="457"/>
      <c r="Z2" s="457"/>
      <c r="AA2" s="457"/>
      <c r="AB2" s="457"/>
    </row>
    <row r="3" spans="1:13" ht="17.25">
      <c r="A3" s="717" t="s">
        <v>222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</row>
    <row r="4" spans="1:28" s="71" customFormat="1" ht="13.5" customHeight="1">
      <c r="A4" s="718" t="s">
        <v>463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U4" s="458"/>
      <c r="V4" s="458"/>
      <c r="W4" s="458"/>
      <c r="X4" s="458"/>
      <c r="Y4" s="458"/>
      <c r="Z4" s="458"/>
      <c r="AA4" s="458"/>
      <c r="AB4" s="458"/>
    </row>
    <row r="5" spans="1:28" ht="14.25">
      <c r="A5" s="66" t="s">
        <v>290</v>
      </c>
      <c r="B5" s="52"/>
      <c r="C5" s="52"/>
      <c r="D5" s="52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459"/>
      <c r="V5" s="459"/>
      <c r="W5" s="459"/>
      <c r="X5" s="459"/>
      <c r="Y5" s="459"/>
      <c r="Z5" s="459"/>
      <c r="AA5" s="459"/>
      <c r="AB5" s="459"/>
    </row>
    <row r="6" spans="1:28" ht="7.5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459"/>
      <c r="V6" s="459"/>
      <c r="W6" s="459"/>
      <c r="X6" s="459"/>
      <c r="Y6" s="459"/>
      <c r="Z6" s="459"/>
      <c r="AA6" s="459"/>
      <c r="AB6" s="459"/>
    </row>
    <row r="7" spans="1:28" ht="18" customHeight="1" thickTop="1">
      <c r="A7" s="719" t="s">
        <v>261</v>
      </c>
      <c r="B7" s="720"/>
      <c r="C7" s="725" t="s">
        <v>76</v>
      </c>
      <c r="D7" s="153"/>
      <c r="E7" s="16"/>
      <c r="F7" s="155" t="s">
        <v>297</v>
      </c>
      <c r="G7" s="16"/>
      <c r="H7" s="16"/>
      <c r="I7" s="16"/>
      <c r="J7" s="16"/>
      <c r="K7" s="16"/>
      <c r="L7" s="154" t="s">
        <v>298</v>
      </c>
      <c r="M7" s="16"/>
      <c r="N7" s="16"/>
      <c r="O7" s="16"/>
      <c r="P7" s="16" t="s">
        <v>295</v>
      </c>
      <c r="Q7" s="16"/>
      <c r="R7" s="16"/>
      <c r="S7" s="16"/>
      <c r="T7" s="15"/>
      <c r="U7" s="733" t="s">
        <v>75</v>
      </c>
      <c r="V7" s="733" t="s">
        <v>74</v>
      </c>
      <c r="W7" s="735" t="s">
        <v>32</v>
      </c>
      <c r="X7" s="736"/>
      <c r="Y7" s="736"/>
      <c r="Z7" s="736"/>
      <c r="AA7" s="736"/>
      <c r="AB7" s="736"/>
    </row>
    <row r="8" spans="1:28" ht="13.5" customHeight="1">
      <c r="A8" s="721"/>
      <c r="B8" s="722"/>
      <c r="C8" s="726"/>
      <c r="D8" s="737" t="s">
        <v>342</v>
      </c>
      <c r="E8" s="738"/>
      <c r="F8" s="738"/>
      <c r="G8" s="727" t="s">
        <v>72</v>
      </c>
      <c r="H8" s="728"/>
      <c r="I8" s="741" t="s">
        <v>343</v>
      </c>
      <c r="J8" s="742"/>
      <c r="K8" s="742"/>
      <c r="L8" s="742"/>
      <c r="M8" s="742"/>
      <c r="N8" s="742"/>
      <c r="O8" s="742"/>
      <c r="P8" s="742"/>
      <c r="Q8" s="738" t="s">
        <v>73</v>
      </c>
      <c r="R8" s="745"/>
      <c r="S8" s="746" t="s">
        <v>344</v>
      </c>
      <c r="T8" s="747"/>
      <c r="U8" s="734"/>
      <c r="V8" s="734"/>
      <c r="W8" s="752" t="s">
        <v>47</v>
      </c>
      <c r="X8" s="460"/>
      <c r="Y8" s="460"/>
      <c r="Z8" s="461"/>
      <c r="AA8" s="460"/>
      <c r="AB8" s="462"/>
    </row>
    <row r="9" spans="1:28" ht="16.5" customHeight="1">
      <c r="A9" s="721"/>
      <c r="B9" s="722"/>
      <c r="C9" s="726"/>
      <c r="D9" s="739"/>
      <c r="E9" s="721"/>
      <c r="F9" s="721"/>
      <c r="G9" s="727" t="s">
        <v>67</v>
      </c>
      <c r="H9" s="728"/>
      <c r="I9" s="743"/>
      <c r="J9" s="744"/>
      <c r="K9" s="744"/>
      <c r="L9" s="744"/>
      <c r="M9" s="744"/>
      <c r="N9" s="744"/>
      <c r="O9" s="744"/>
      <c r="P9" s="744"/>
      <c r="Q9" s="721"/>
      <c r="R9" s="722"/>
      <c r="S9" s="748"/>
      <c r="T9" s="749"/>
      <c r="U9" s="734"/>
      <c r="V9" s="734"/>
      <c r="W9" s="753"/>
      <c r="X9" s="463" t="s">
        <v>71</v>
      </c>
      <c r="Y9" s="463" t="s">
        <v>70</v>
      </c>
      <c r="Z9" s="461" t="s">
        <v>299</v>
      </c>
      <c r="AA9" s="463" t="s">
        <v>69</v>
      </c>
      <c r="AB9" s="464" t="s">
        <v>68</v>
      </c>
    </row>
    <row r="10" spans="1:28" ht="16.5" customHeight="1">
      <c r="A10" s="721"/>
      <c r="B10" s="722"/>
      <c r="C10" s="726"/>
      <c r="D10" s="739"/>
      <c r="E10" s="721"/>
      <c r="F10" s="721"/>
      <c r="G10" s="727" t="s">
        <v>345</v>
      </c>
      <c r="H10" s="728"/>
      <c r="I10" s="729" t="s">
        <v>377</v>
      </c>
      <c r="J10" s="730"/>
      <c r="K10" s="731" t="s">
        <v>378</v>
      </c>
      <c r="L10" s="732"/>
      <c r="M10" s="732"/>
      <c r="N10" s="732"/>
      <c r="O10" s="756" t="s">
        <v>66</v>
      </c>
      <c r="P10" s="738"/>
      <c r="Q10" s="721"/>
      <c r="R10" s="722"/>
      <c r="S10" s="748"/>
      <c r="T10" s="749"/>
      <c r="U10" s="757" t="s">
        <v>65</v>
      </c>
      <c r="V10" s="757" t="s">
        <v>64</v>
      </c>
      <c r="W10" s="753"/>
      <c r="X10" s="463"/>
      <c r="Y10" s="463"/>
      <c r="Z10" s="461"/>
      <c r="AA10" s="463"/>
      <c r="AB10" s="464"/>
    </row>
    <row r="11" spans="1:28" ht="16.5" customHeight="1">
      <c r="A11" s="721"/>
      <c r="B11" s="722"/>
      <c r="C11" s="726"/>
      <c r="D11" s="740"/>
      <c r="E11" s="723"/>
      <c r="F11" s="723"/>
      <c r="G11" s="758" t="s">
        <v>346</v>
      </c>
      <c r="H11" s="759"/>
      <c r="I11" s="760" t="s">
        <v>379</v>
      </c>
      <c r="J11" s="761"/>
      <c r="K11" s="758" t="s">
        <v>63</v>
      </c>
      <c r="L11" s="759"/>
      <c r="M11" s="762" t="s">
        <v>296</v>
      </c>
      <c r="N11" s="763"/>
      <c r="O11" s="764" t="s">
        <v>62</v>
      </c>
      <c r="P11" s="765"/>
      <c r="Q11" s="723"/>
      <c r="R11" s="724"/>
      <c r="S11" s="750"/>
      <c r="T11" s="751"/>
      <c r="U11" s="757"/>
      <c r="V11" s="757"/>
      <c r="W11" s="753"/>
      <c r="X11" s="463" t="s">
        <v>61</v>
      </c>
      <c r="Y11" s="463" t="s">
        <v>60</v>
      </c>
      <c r="Z11" s="461" t="s">
        <v>61</v>
      </c>
      <c r="AA11" s="463" t="s">
        <v>60</v>
      </c>
      <c r="AB11" s="464" t="s">
        <v>60</v>
      </c>
    </row>
    <row r="12" spans="1:28" ht="13.5">
      <c r="A12" s="723"/>
      <c r="B12" s="724"/>
      <c r="C12" s="726"/>
      <c r="D12" s="13" t="s">
        <v>47</v>
      </c>
      <c r="E12" s="13" t="s">
        <v>59</v>
      </c>
      <c r="F12" s="13" t="s">
        <v>58</v>
      </c>
      <c r="G12" s="13" t="s">
        <v>59</v>
      </c>
      <c r="H12" s="13" t="s">
        <v>58</v>
      </c>
      <c r="I12" s="14" t="s">
        <v>59</v>
      </c>
      <c r="J12" s="14" t="s">
        <v>58</v>
      </c>
      <c r="K12" s="14" t="s">
        <v>59</v>
      </c>
      <c r="L12" s="14" t="s">
        <v>58</v>
      </c>
      <c r="M12" s="101" t="s">
        <v>59</v>
      </c>
      <c r="N12" s="243" t="s">
        <v>58</v>
      </c>
      <c r="O12" s="13" t="s">
        <v>59</v>
      </c>
      <c r="P12" s="13" t="s">
        <v>58</v>
      </c>
      <c r="Q12" s="411" t="s">
        <v>59</v>
      </c>
      <c r="R12" s="412" t="s">
        <v>58</v>
      </c>
      <c r="S12" s="411" t="s">
        <v>59</v>
      </c>
      <c r="T12" s="412" t="s">
        <v>58</v>
      </c>
      <c r="U12" s="757"/>
      <c r="V12" s="757"/>
      <c r="W12" s="753"/>
      <c r="X12" s="465"/>
      <c r="Y12" s="466"/>
      <c r="Z12" s="467"/>
      <c r="AA12" s="465"/>
      <c r="AB12" s="468"/>
    </row>
    <row r="13" spans="1:28" s="159" customFormat="1" ht="16.5" customHeight="1">
      <c r="A13" s="244"/>
      <c r="B13" s="156"/>
      <c r="C13" s="157"/>
      <c r="D13" s="158" t="s">
        <v>49</v>
      </c>
      <c r="E13" s="158" t="s">
        <v>49</v>
      </c>
      <c r="F13" s="158" t="s">
        <v>49</v>
      </c>
      <c r="G13" s="158" t="s">
        <v>49</v>
      </c>
      <c r="H13" s="158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8" t="s">
        <v>49</v>
      </c>
      <c r="O13" s="158" t="s">
        <v>49</v>
      </c>
      <c r="P13" s="158" t="s">
        <v>49</v>
      </c>
      <c r="Q13" s="158" t="s">
        <v>49</v>
      </c>
      <c r="R13" s="158" t="s">
        <v>49</v>
      </c>
      <c r="S13" s="158" t="s">
        <v>49</v>
      </c>
      <c r="T13" s="158" t="s">
        <v>49</v>
      </c>
      <c r="U13" s="469" t="s">
        <v>30</v>
      </c>
      <c r="V13" s="469" t="s">
        <v>30</v>
      </c>
      <c r="W13" s="469" t="s">
        <v>30</v>
      </c>
      <c r="X13" s="469" t="s">
        <v>30</v>
      </c>
      <c r="Y13" s="469" t="s">
        <v>30</v>
      </c>
      <c r="Z13" s="469" t="s">
        <v>30</v>
      </c>
      <c r="AA13" s="469" t="s">
        <v>30</v>
      </c>
      <c r="AB13" s="469" t="s">
        <v>30</v>
      </c>
    </row>
    <row r="14" spans="1:34" ht="13.5">
      <c r="A14" s="754" t="s">
        <v>47</v>
      </c>
      <c r="B14" s="755"/>
      <c r="C14" s="374">
        <v>730</v>
      </c>
      <c r="D14" s="375">
        <v>4619</v>
      </c>
      <c r="E14" s="375">
        <v>2574</v>
      </c>
      <c r="F14" s="375">
        <v>2045</v>
      </c>
      <c r="G14" s="375">
        <v>141</v>
      </c>
      <c r="H14" s="375">
        <v>60</v>
      </c>
      <c r="I14" s="375">
        <v>654</v>
      </c>
      <c r="J14" s="375">
        <v>318</v>
      </c>
      <c r="K14" s="375">
        <v>1507</v>
      </c>
      <c r="L14" s="375">
        <v>906</v>
      </c>
      <c r="M14" s="375">
        <v>257</v>
      </c>
      <c r="N14" s="375">
        <v>749</v>
      </c>
      <c r="O14" s="375">
        <v>20</v>
      </c>
      <c r="P14" s="375">
        <v>14</v>
      </c>
      <c r="Q14" s="375">
        <v>27</v>
      </c>
      <c r="R14" s="375">
        <v>34</v>
      </c>
      <c r="S14" s="375">
        <v>5</v>
      </c>
      <c r="T14" s="375">
        <v>2</v>
      </c>
      <c r="U14" s="470">
        <v>1274616</v>
      </c>
      <c r="V14" s="470">
        <v>3109810</v>
      </c>
      <c r="W14" s="470">
        <v>6005026</v>
      </c>
      <c r="X14" s="470">
        <v>4455727</v>
      </c>
      <c r="Y14" s="540">
        <v>1192916</v>
      </c>
      <c r="Z14" s="540">
        <v>671</v>
      </c>
      <c r="AA14" s="540">
        <v>27588</v>
      </c>
      <c r="AB14" s="471">
        <v>356383</v>
      </c>
      <c r="AD14" s="541" t="e">
        <f>SUM(#REF!)-C14</f>
        <v>#REF!</v>
      </c>
      <c r="AE14" s="541">
        <f>SUM(E14:F14)-D14</f>
        <v>0</v>
      </c>
      <c r="AF14" s="541">
        <f>SUM(G14,K14,M14,O14)-E14</f>
        <v>-649</v>
      </c>
      <c r="AG14" s="541">
        <f>SUM(H14,L14,N14,P14)-F14</f>
        <v>-316</v>
      </c>
      <c r="AH14" s="165">
        <f>SUM(X14:AB14)-W14</f>
        <v>28259</v>
      </c>
    </row>
    <row r="15" spans="1:28" ht="9.75" customHeight="1">
      <c r="A15" s="81"/>
      <c r="B15" s="81"/>
      <c r="C15" s="374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470"/>
      <c r="V15" s="470"/>
      <c r="W15" s="470"/>
      <c r="X15" s="470"/>
      <c r="Y15" s="470"/>
      <c r="Z15" s="470"/>
      <c r="AA15" s="470"/>
      <c r="AB15" s="470"/>
    </row>
    <row r="16" spans="1:34" ht="14.25" customHeight="1">
      <c r="A16" s="73">
        <v>9</v>
      </c>
      <c r="B16" s="72" t="s">
        <v>2</v>
      </c>
      <c r="C16" s="542">
        <v>78</v>
      </c>
      <c r="D16" s="543">
        <v>502</v>
      </c>
      <c r="E16" s="543">
        <v>222</v>
      </c>
      <c r="F16" s="543">
        <v>280</v>
      </c>
      <c r="G16" s="543">
        <v>25</v>
      </c>
      <c r="H16" s="543">
        <v>14</v>
      </c>
      <c r="I16" s="543">
        <v>55</v>
      </c>
      <c r="J16" s="543">
        <v>30</v>
      </c>
      <c r="K16" s="544">
        <v>101</v>
      </c>
      <c r="L16" s="544">
        <v>87</v>
      </c>
      <c r="M16" s="544">
        <v>40</v>
      </c>
      <c r="N16" s="544">
        <v>147</v>
      </c>
      <c r="O16" s="544">
        <v>1</v>
      </c>
      <c r="P16" s="544">
        <v>3</v>
      </c>
      <c r="Q16" s="545">
        <v>2</v>
      </c>
      <c r="R16" s="545">
        <v>8</v>
      </c>
      <c r="S16" s="545" t="s">
        <v>56</v>
      </c>
      <c r="T16" s="545">
        <v>1</v>
      </c>
      <c r="U16" s="545">
        <v>97650</v>
      </c>
      <c r="V16" s="545">
        <v>180612</v>
      </c>
      <c r="W16" s="545">
        <v>358627</v>
      </c>
      <c r="X16" s="545">
        <v>335521</v>
      </c>
      <c r="Y16" s="545">
        <v>3635</v>
      </c>
      <c r="Z16" s="545">
        <v>13</v>
      </c>
      <c r="AA16" s="545" t="s">
        <v>56</v>
      </c>
      <c r="AB16" s="546">
        <v>19458</v>
      </c>
      <c r="AD16" s="541" t="e">
        <f>SUM(#REF!)-C16</f>
        <v>#REF!</v>
      </c>
      <c r="AE16" s="541">
        <f>SUM(E16:F16)-D16</f>
        <v>0</v>
      </c>
      <c r="AF16" s="541">
        <f aca="true" t="shared" si="0" ref="AF16:AG39">SUM(G16,K16,M16,O16)-E16</f>
        <v>-55</v>
      </c>
      <c r="AG16" s="541">
        <f t="shared" si="0"/>
        <v>-29</v>
      </c>
      <c r="AH16" s="165">
        <f>SUM(X16:AB16)-W16</f>
        <v>0</v>
      </c>
    </row>
    <row r="17" spans="1:34" ht="14.25" customHeight="1">
      <c r="A17" s="73">
        <v>10</v>
      </c>
      <c r="B17" s="74" t="s">
        <v>46</v>
      </c>
      <c r="C17" s="542">
        <v>11</v>
      </c>
      <c r="D17" s="543">
        <v>71</v>
      </c>
      <c r="E17" s="543">
        <v>39</v>
      </c>
      <c r="F17" s="543">
        <v>32</v>
      </c>
      <c r="G17" s="547" t="s">
        <v>56</v>
      </c>
      <c r="H17" s="547" t="s">
        <v>56</v>
      </c>
      <c r="I17" s="547">
        <v>13</v>
      </c>
      <c r="J17" s="547">
        <v>6</v>
      </c>
      <c r="K17" s="544">
        <v>21</v>
      </c>
      <c r="L17" s="544">
        <v>12</v>
      </c>
      <c r="M17" s="544">
        <v>4</v>
      </c>
      <c r="N17" s="544">
        <v>14</v>
      </c>
      <c r="O17" s="544">
        <v>1</v>
      </c>
      <c r="P17" s="544" t="s">
        <v>56</v>
      </c>
      <c r="Q17" s="545" t="s">
        <v>56</v>
      </c>
      <c r="R17" s="545">
        <v>2</v>
      </c>
      <c r="S17" s="545" t="s">
        <v>56</v>
      </c>
      <c r="T17" s="545" t="s">
        <v>56</v>
      </c>
      <c r="U17" s="545">
        <v>16796</v>
      </c>
      <c r="V17" s="545">
        <v>19389</v>
      </c>
      <c r="W17" s="545">
        <v>62382</v>
      </c>
      <c r="X17" s="545">
        <v>59914</v>
      </c>
      <c r="Y17" s="545">
        <v>358</v>
      </c>
      <c r="Z17" s="545" t="s">
        <v>56</v>
      </c>
      <c r="AA17" s="545" t="s">
        <v>56</v>
      </c>
      <c r="AB17" s="546">
        <v>2110</v>
      </c>
      <c r="AD17" s="541" t="e">
        <f>SUM(#REF!)-C17</f>
        <v>#REF!</v>
      </c>
      <c r="AE17" s="541">
        <f aca="true" t="shared" si="1" ref="AE17:AE39">SUM(E17:F17)-D17</f>
        <v>0</v>
      </c>
      <c r="AF17" s="541">
        <f t="shared" si="0"/>
        <v>-13</v>
      </c>
      <c r="AG17" s="541">
        <f t="shared" si="0"/>
        <v>-6</v>
      </c>
      <c r="AH17" s="165">
        <f>SUM(X17:AB17)-W17</f>
        <v>0</v>
      </c>
    </row>
    <row r="18" spans="1:34" ht="14.25" customHeight="1">
      <c r="A18" s="73">
        <v>11</v>
      </c>
      <c r="B18" s="74" t="s">
        <v>45</v>
      </c>
      <c r="C18" s="542">
        <v>172</v>
      </c>
      <c r="D18" s="543">
        <v>1114</v>
      </c>
      <c r="E18" s="543">
        <v>466</v>
      </c>
      <c r="F18" s="543">
        <v>648</v>
      </c>
      <c r="G18" s="543">
        <v>36</v>
      </c>
      <c r="H18" s="543">
        <v>15</v>
      </c>
      <c r="I18" s="543">
        <v>153</v>
      </c>
      <c r="J18" s="543">
        <v>70</v>
      </c>
      <c r="K18" s="544">
        <v>204</v>
      </c>
      <c r="L18" s="544">
        <v>314</v>
      </c>
      <c r="M18" s="544">
        <v>71</v>
      </c>
      <c r="N18" s="544">
        <v>246</v>
      </c>
      <c r="O18" s="544">
        <v>5</v>
      </c>
      <c r="P18" s="544">
        <v>3</v>
      </c>
      <c r="Q18" s="545">
        <v>9</v>
      </c>
      <c r="R18" s="545">
        <v>15</v>
      </c>
      <c r="S18" s="545">
        <v>3</v>
      </c>
      <c r="T18" s="545" t="s">
        <v>56</v>
      </c>
      <c r="U18" s="545">
        <v>254965</v>
      </c>
      <c r="V18" s="545">
        <v>579203</v>
      </c>
      <c r="W18" s="545">
        <v>1108255</v>
      </c>
      <c r="X18" s="545">
        <v>547972</v>
      </c>
      <c r="Y18" s="545">
        <v>536775</v>
      </c>
      <c r="Z18" s="545">
        <v>239</v>
      </c>
      <c r="AA18" s="545">
        <v>386</v>
      </c>
      <c r="AB18" s="546">
        <v>22883</v>
      </c>
      <c r="AD18" s="541" t="e">
        <f>SUM(#REF!)-C18</f>
        <v>#REF!</v>
      </c>
      <c r="AE18" s="541">
        <f t="shared" si="1"/>
        <v>0</v>
      </c>
      <c r="AF18" s="541">
        <f t="shared" si="0"/>
        <v>-150</v>
      </c>
      <c r="AG18" s="541">
        <f t="shared" si="0"/>
        <v>-70</v>
      </c>
      <c r="AH18" s="165">
        <f aca="true" t="shared" si="2" ref="AH18:AH39">SUM(X18:AB18)-W18</f>
        <v>0</v>
      </c>
    </row>
    <row r="19" spans="1:34" ht="14.25" customHeight="1">
      <c r="A19" s="73">
        <v>12</v>
      </c>
      <c r="B19" s="74" t="s">
        <v>44</v>
      </c>
      <c r="C19" s="542">
        <v>26</v>
      </c>
      <c r="D19" s="543">
        <v>154</v>
      </c>
      <c r="E19" s="543">
        <v>110</v>
      </c>
      <c r="F19" s="543">
        <v>44</v>
      </c>
      <c r="G19" s="543">
        <v>5</v>
      </c>
      <c r="H19" s="543">
        <v>2</v>
      </c>
      <c r="I19" s="543">
        <v>16</v>
      </c>
      <c r="J19" s="543">
        <v>7</v>
      </c>
      <c r="K19" s="544">
        <v>83</v>
      </c>
      <c r="L19" s="544">
        <v>27</v>
      </c>
      <c r="M19" s="544">
        <v>6</v>
      </c>
      <c r="N19" s="544">
        <v>8</v>
      </c>
      <c r="O19" s="543" t="s">
        <v>56</v>
      </c>
      <c r="P19" s="544" t="s">
        <v>56</v>
      </c>
      <c r="Q19" s="547">
        <v>1</v>
      </c>
      <c r="R19" s="545" t="s">
        <v>56</v>
      </c>
      <c r="S19" s="545" t="s">
        <v>56</v>
      </c>
      <c r="T19" s="545" t="s">
        <v>56</v>
      </c>
      <c r="U19" s="545">
        <v>42803</v>
      </c>
      <c r="V19" s="545">
        <v>57036</v>
      </c>
      <c r="W19" s="545">
        <v>174396</v>
      </c>
      <c r="X19" s="545">
        <v>157241</v>
      </c>
      <c r="Y19" s="545">
        <v>13308</v>
      </c>
      <c r="Z19" s="545" t="s">
        <v>56</v>
      </c>
      <c r="AA19" s="545" t="s">
        <v>56</v>
      </c>
      <c r="AB19" s="546">
        <v>3847</v>
      </c>
      <c r="AD19" s="541" t="e">
        <f>SUM(#REF!)-C19</f>
        <v>#REF!</v>
      </c>
      <c r="AE19" s="541">
        <f t="shared" si="1"/>
        <v>0</v>
      </c>
      <c r="AF19" s="541">
        <f t="shared" si="0"/>
        <v>-16</v>
      </c>
      <c r="AG19" s="541">
        <f t="shared" si="0"/>
        <v>-7</v>
      </c>
      <c r="AH19" s="165">
        <f t="shared" si="2"/>
        <v>0</v>
      </c>
    </row>
    <row r="20" spans="1:34" ht="14.25" customHeight="1">
      <c r="A20" s="73">
        <v>13</v>
      </c>
      <c r="B20" s="74" t="s">
        <v>43</v>
      </c>
      <c r="C20" s="542">
        <v>14</v>
      </c>
      <c r="D20" s="543">
        <v>79</v>
      </c>
      <c r="E20" s="543">
        <v>59</v>
      </c>
      <c r="F20" s="543">
        <v>20</v>
      </c>
      <c r="G20" s="543">
        <v>4</v>
      </c>
      <c r="H20" s="543" t="s">
        <v>56</v>
      </c>
      <c r="I20" s="543">
        <v>15</v>
      </c>
      <c r="J20" s="543">
        <v>5</v>
      </c>
      <c r="K20" s="544">
        <v>37</v>
      </c>
      <c r="L20" s="544">
        <v>7</v>
      </c>
      <c r="M20" s="544">
        <v>3</v>
      </c>
      <c r="N20" s="544">
        <v>8</v>
      </c>
      <c r="O20" s="544" t="s">
        <v>56</v>
      </c>
      <c r="P20" s="544" t="s">
        <v>56</v>
      </c>
      <c r="Q20" s="545" t="s">
        <v>56</v>
      </c>
      <c r="R20" s="543">
        <v>1</v>
      </c>
      <c r="S20" s="545" t="s">
        <v>56</v>
      </c>
      <c r="T20" s="545" t="s">
        <v>56</v>
      </c>
      <c r="U20" s="545">
        <v>21742</v>
      </c>
      <c r="V20" s="545">
        <v>37814</v>
      </c>
      <c r="W20" s="545">
        <v>81025</v>
      </c>
      <c r="X20" s="545">
        <v>73360</v>
      </c>
      <c r="Y20" s="545">
        <v>6265</v>
      </c>
      <c r="Z20" s="545" t="s">
        <v>56</v>
      </c>
      <c r="AA20" s="545">
        <v>1326</v>
      </c>
      <c r="AB20" s="546">
        <v>74</v>
      </c>
      <c r="AD20" s="541" t="e">
        <f>SUM(#REF!)-C20</f>
        <v>#REF!</v>
      </c>
      <c r="AE20" s="541">
        <f t="shared" si="1"/>
        <v>0</v>
      </c>
      <c r="AF20" s="541">
        <f t="shared" si="0"/>
        <v>-15</v>
      </c>
      <c r="AG20" s="541">
        <f t="shared" si="0"/>
        <v>-5</v>
      </c>
      <c r="AH20" s="165">
        <f t="shared" si="2"/>
        <v>0</v>
      </c>
    </row>
    <row r="21" spans="1:34" ht="14.25" customHeight="1">
      <c r="A21" s="73">
        <v>14</v>
      </c>
      <c r="B21" s="74" t="s">
        <v>42</v>
      </c>
      <c r="C21" s="542">
        <v>31</v>
      </c>
      <c r="D21" s="543">
        <v>185</v>
      </c>
      <c r="E21" s="543">
        <v>96</v>
      </c>
      <c r="F21" s="543">
        <v>89</v>
      </c>
      <c r="G21" s="543">
        <v>4</v>
      </c>
      <c r="H21" s="543">
        <v>2</v>
      </c>
      <c r="I21" s="543">
        <v>31</v>
      </c>
      <c r="J21" s="543">
        <v>16</v>
      </c>
      <c r="K21" s="544">
        <v>54</v>
      </c>
      <c r="L21" s="544">
        <v>44</v>
      </c>
      <c r="M21" s="544">
        <v>7</v>
      </c>
      <c r="N21" s="544">
        <v>27</v>
      </c>
      <c r="O21" s="544" t="s">
        <v>56</v>
      </c>
      <c r="P21" s="547" t="s">
        <v>56</v>
      </c>
      <c r="Q21" s="547" t="s">
        <v>56</v>
      </c>
      <c r="R21" s="547" t="s">
        <v>56</v>
      </c>
      <c r="S21" s="545" t="s">
        <v>56</v>
      </c>
      <c r="T21" s="545" t="s">
        <v>56</v>
      </c>
      <c r="U21" s="545">
        <v>48885</v>
      </c>
      <c r="V21" s="545">
        <v>98675</v>
      </c>
      <c r="W21" s="545">
        <v>187192</v>
      </c>
      <c r="X21" s="545">
        <v>161037</v>
      </c>
      <c r="Y21" s="545">
        <v>11808</v>
      </c>
      <c r="Z21" s="545" t="s">
        <v>56</v>
      </c>
      <c r="AA21" s="545" t="s">
        <v>56</v>
      </c>
      <c r="AB21" s="546">
        <v>14347</v>
      </c>
      <c r="AD21" s="541" t="e">
        <f>SUM(#REF!)-C21</f>
        <v>#REF!</v>
      </c>
      <c r="AE21" s="541">
        <f t="shared" si="1"/>
        <v>0</v>
      </c>
      <c r="AF21" s="541">
        <f t="shared" si="0"/>
        <v>-31</v>
      </c>
      <c r="AG21" s="541">
        <f t="shared" si="0"/>
        <v>-16</v>
      </c>
      <c r="AH21" s="165">
        <f t="shared" si="2"/>
        <v>0</v>
      </c>
    </row>
    <row r="22" spans="1:34" ht="14.25" customHeight="1">
      <c r="A22" s="73">
        <v>15</v>
      </c>
      <c r="B22" s="74" t="s">
        <v>41</v>
      </c>
      <c r="C22" s="542">
        <v>43</v>
      </c>
      <c r="D22" s="543">
        <v>264</v>
      </c>
      <c r="E22" s="543">
        <v>137</v>
      </c>
      <c r="F22" s="543">
        <v>127</v>
      </c>
      <c r="G22" s="543">
        <v>8</v>
      </c>
      <c r="H22" s="543">
        <v>1</v>
      </c>
      <c r="I22" s="543">
        <v>49</v>
      </c>
      <c r="J22" s="543">
        <v>26</v>
      </c>
      <c r="K22" s="544">
        <v>73</v>
      </c>
      <c r="L22" s="544">
        <v>64</v>
      </c>
      <c r="M22" s="544">
        <v>7</v>
      </c>
      <c r="N22" s="544">
        <v>36</v>
      </c>
      <c r="O22" s="547" t="s">
        <v>56</v>
      </c>
      <c r="P22" s="547" t="s">
        <v>56</v>
      </c>
      <c r="Q22" s="547">
        <v>2</v>
      </c>
      <c r="R22" s="547" t="s">
        <v>56</v>
      </c>
      <c r="S22" s="545" t="s">
        <v>56</v>
      </c>
      <c r="T22" s="545" t="s">
        <v>56</v>
      </c>
      <c r="U22" s="545">
        <v>72790</v>
      </c>
      <c r="V22" s="545">
        <v>93690</v>
      </c>
      <c r="W22" s="545">
        <v>234895</v>
      </c>
      <c r="X22" s="545">
        <v>189590</v>
      </c>
      <c r="Y22" s="545">
        <v>44144</v>
      </c>
      <c r="Z22" s="545" t="s">
        <v>56</v>
      </c>
      <c r="AA22" s="545" t="s">
        <v>56</v>
      </c>
      <c r="AB22" s="546">
        <v>1161</v>
      </c>
      <c r="AD22" s="541" t="e">
        <f>SUM(#REF!)-C22</f>
        <v>#REF!</v>
      </c>
      <c r="AE22" s="541">
        <f t="shared" si="1"/>
        <v>0</v>
      </c>
      <c r="AF22" s="541">
        <f t="shared" si="0"/>
        <v>-49</v>
      </c>
      <c r="AG22" s="541">
        <f t="shared" si="0"/>
        <v>-26</v>
      </c>
      <c r="AH22" s="165">
        <f t="shared" si="2"/>
        <v>0</v>
      </c>
    </row>
    <row r="23" spans="1:34" ht="14.25" customHeight="1">
      <c r="A23" s="73">
        <v>16</v>
      </c>
      <c r="B23" s="74" t="s">
        <v>40</v>
      </c>
      <c r="C23" s="542">
        <v>6</v>
      </c>
      <c r="D23" s="543">
        <v>42</v>
      </c>
      <c r="E23" s="543">
        <v>30</v>
      </c>
      <c r="F23" s="543">
        <v>12</v>
      </c>
      <c r="G23" s="543" t="s">
        <v>56</v>
      </c>
      <c r="H23" s="543" t="s">
        <v>56</v>
      </c>
      <c r="I23" s="543">
        <v>7</v>
      </c>
      <c r="J23" s="543">
        <v>2</v>
      </c>
      <c r="K23" s="544">
        <v>20</v>
      </c>
      <c r="L23" s="544">
        <v>6</v>
      </c>
      <c r="M23" s="544">
        <v>3</v>
      </c>
      <c r="N23" s="544">
        <v>4</v>
      </c>
      <c r="O23" s="547" t="s">
        <v>56</v>
      </c>
      <c r="P23" s="547" t="s">
        <v>56</v>
      </c>
      <c r="Q23" s="547">
        <v>1</v>
      </c>
      <c r="R23" s="545" t="s">
        <v>56</v>
      </c>
      <c r="S23" s="545" t="s">
        <v>56</v>
      </c>
      <c r="T23" s="545" t="s">
        <v>56</v>
      </c>
      <c r="U23" s="545">
        <v>13395</v>
      </c>
      <c r="V23" s="545">
        <v>54481</v>
      </c>
      <c r="W23" s="545">
        <v>110579</v>
      </c>
      <c r="X23" s="545">
        <v>108543</v>
      </c>
      <c r="Y23" s="545" t="s">
        <v>56</v>
      </c>
      <c r="Z23" s="545" t="s">
        <v>56</v>
      </c>
      <c r="AA23" s="545" t="s">
        <v>56</v>
      </c>
      <c r="AB23" s="546">
        <v>2036</v>
      </c>
      <c r="AD23" s="541" t="e">
        <f>SUM(#REF!)-C23</f>
        <v>#REF!</v>
      </c>
      <c r="AE23" s="541">
        <f t="shared" si="1"/>
        <v>0</v>
      </c>
      <c r="AF23" s="541">
        <f t="shared" si="0"/>
        <v>-7</v>
      </c>
      <c r="AG23" s="541">
        <f t="shared" si="0"/>
        <v>-2</v>
      </c>
      <c r="AH23" s="165">
        <f t="shared" si="2"/>
        <v>0</v>
      </c>
    </row>
    <row r="24" spans="1:34" ht="14.25" customHeight="1">
      <c r="A24" s="73">
        <v>17</v>
      </c>
      <c r="B24" s="74" t="s">
        <v>39</v>
      </c>
      <c r="C24" s="542">
        <v>7</v>
      </c>
      <c r="D24" s="543">
        <v>54</v>
      </c>
      <c r="E24" s="543">
        <v>44</v>
      </c>
      <c r="F24" s="543">
        <v>10</v>
      </c>
      <c r="G24" s="543" t="s">
        <v>56</v>
      </c>
      <c r="H24" s="547" t="s">
        <v>56</v>
      </c>
      <c r="I24" s="547">
        <v>4</v>
      </c>
      <c r="J24" s="547" t="s">
        <v>56</v>
      </c>
      <c r="K24" s="544">
        <v>40</v>
      </c>
      <c r="L24" s="544">
        <v>7</v>
      </c>
      <c r="M24" s="544" t="s">
        <v>56</v>
      </c>
      <c r="N24" s="544">
        <v>1</v>
      </c>
      <c r="O24" s="544" t="s">
        <v>56</v>
      </c>
      <c r="P24" s="547">
        <v>2</v>
      </c>
      <c r="Q24" s="547" t="s">
        <v>56</v>
      </c>
      <c r="R24" s="547" t="s">
        <v>56</v>
      </c>
      <c r="S24" s="545" t="s">
        <v>56</v>
      </c>
      <c r="T24" s="545" t="s">
        <v>56</v>
      </c>
      <c r="U24" s="545" t="s">
        <v>448</v>
      </c>
      <c r="V24" s="545" t="s">
        <v>448</v>
      </c>
      <c r="W24" s="545" t="s">
        <v>448</v>
      </c>
      <c r="X24" s="545" t="s">
        <v>448</v>
      </c>
      <c r="Y24" s="545" t="s">
        <v>56</v>
      </c>
      <c r="Z24" s="545" t="s">
        <v>56</v>
      </c>
      <c r="AA24" s="545" t="s">
        <v>56</v>
      </c>
      <c r="AB24" s="545">
        <v>32550</v>
      </c>
      <c r="AD24" s="541" t="e">
        <f>SUM(#REF!)-C24</f>
        <v>#REF!</v>
      </c>
      <c r="AE24" s="541">
        <f t="shared" si="1"/>
        <v>0</v>
      </c>
      <c r="AF24" s="541">
        <f t="shared" si="0"/>
        <v>-4</v>
      </c>
      <c r="AG24" s="541">
        <f t="shared" si="0"/>
        <v>0</v>
      </c>
      <c r="AH24" s="165" t="e">
        <f t="shared" si="2"/>
        <v>#VALUE!</v>
      </c>
    </row>
    <row r="25" spans="1:34" ht="14.25" customHeight="1">
      <c r="A25" s="73">
        <v>18</v>
      </c>
      <c r="B25" s="74" t="s">
        <v>227</v>
      </c>
      <c r="C25" s="542">
        <v>25</v>
      </c>
      <c r="D25" s="543">
        <v>167</v>
      </c>
      <c r="E25" s="543">
        <v>105</v>
      </c>
      <c r="F25" s="543">
        <v>62</v>
      </c>
      <c r="G25" s="547">
        <v>3</v>
      </c>
      <c r="H25" s="547">
        <v>3</v>
      </c>
      <c r="I25" s="547">
        <v>23</v>
      </c>
      <c r="J25" s="547">
        <v>5</v>
      </c>
      <c r="K25" s="544">
        <v>73</v>
      </c>
      <c r="L25" s="544">
        <v>25</v>
      </c>
      <c r="M25" s="544">
        <v>7</v>
      </c>
      <c r="N25" s="544">
        <v>28</v>
      </c>
      <c r="O25" s="544" t="s">
        <v>56</v>
      </c>
      <c r="P25" s="544">
        <v>1</v>
      </c>
      <c r="Q25" s="547" t="s">
        <v>56</v>
      </c>
      <c r="R25" s="547">
        <v>1</v>
      </c>
      <c r="S25" s="545">
        <v>1</v>
      </c>
      <c r="T25" s="545" t="s">
        <v>56</v>
      </c>
      <c r="U25" s="545">
        <v>49649</v>
      </c>
      <c r="V25" s="545">
        <v>68555</v>
      </c>
      <c r="W25" s="545">
        <v>153241</v>
      </c>
      <c r="X25" s="545">
        <v>116675</v>
      </c>
      <c r="Y25" s="546">
        <v>30341</v>
      </c>
      <c r="Z25" s="546">
        <v>235</v>
      </c>
      <c r="AA25" s="546">
        <v>100</v>
      </c>
      <c r="AB25" s="546">
        <v>5890</v>
      </c>
      <c r="AD25" s="541" t="e">
        <f>SUM(#REF!)-C25</f>
        <v>#REF!</v>
      </c>
      <c r="AE25" s="541">
        <f t="shared" si="1"/>
        <v>0</v>
      </c>
      <c r="AF25" s="541">
        <f t="shared" si="0"/>
        <v>-22</v>
      </c>
      <c r="AG25" s="541">
        <f t="shared" si="0"/>
        <v>-5</v>
      </c>
      <c r="AH25" s="165">
        <f t="shared" si="2"/>
        <v>0</v>
      </c>
    </row>
    <row r="26" spans="1:34" ht="14.25" customHeight="1">
      <c r="A26" s="130">
        <v>19</v>
      </c>
      <c r="B26" s="75" t="s">
        <v>229</v>
      </c>
      <c r="C26" s="542">
        <v>1</v>
      </c>
      <c r="D26" s="543">
        <v>7</v>
      </c>
      <c r="E26" s="543">
        <v>4</v>
      </c>
      <c r="F26" s="543">
        <v>3</v>
      </c>
      <c r="G26" s="543" t="s">
        <v>56</v>
      </c>
      <c r="H26" s="543" t="s">
        <v>56</v>
      </c>
      <c r="I26" s="543">
        <v>1</v>
      </c>
      <c r="J26" s="543">
        <v>1</v>
      </c>
      <c r="K26" s="544">
        <v>2</v>
      </c>
      <c r="L26" s="544" t="s">
        <v>56</v>
      </c>
      <c r="M26" s="544">
        <v>1</v>
      </c>
      <c r="N26" s="544">
        <v>2</v>
      </c>
      <c r="O26" s="544" t="s">
        <v>56</v>
      </c>
      <c r="P26" s="543" t="s">
        <v>56</v>
      </c>
      <c r="Q26" s="543" t="s">
        <v>56</v>
      </c>
      <c r="R26" s="545" t="s">
        <v>56</v>
      </c>
      <c r="S26" s="545" t="s">
        <v>56</v>
      </c>
      <c r="T26" s="545" t="s">
        <v>56</v>
      </c>
      <c r="U26" s="545" t="s">
        <v>448</v>
      </c>
      <c r="V26" s="545" t="s">
        <v>448</v>
      </c>
      <c r="W26" s="545" t="s">
        <v>448</v>
      </c>
      <c r="X26" s="545" t="s">
        <v>56</v>
      </c>
      <c r="Y26" s="545" t="s">
        <v>448</v>
      </c>
      <c r="Z26" s="545" t="s">
        <v>56</v>
      </c>
      <c r="AA26" s="545" t="s">
        <v>56</v>
      </c>
      <c r="AB26" s="545" t="s">
        <v>56</v>
      </c>
      <c r="AD26" s="541" t="e">
        <f>SUM(#REF!)-C26</f>
        <v>#REF!</v>
      </c>
      <c r="AE26" s="541">
        <f t="shared" si="1"/>
        <v>0</v>
      </c>
      <c r="AF26" s="541">
        <f t="shared" si="0"/>
        <v>-1</v>
      </c>
      <c r="AG26" s="541">
        <f t="shared" si="0"/>
        <v>-1</v>
      </c>
      <c r="AH26" s="165" t="e">
        <f>SUM(X26:AB26)-W26</f>
        <v>#VALUE!</v>
      </c>
    </row>
    <row r="27" spans="1:34" ht="14.25" customHeight="1">
      <c r="A27" s="130">
        <v>20</v>
      </c>
      <c r="B27" s="74" t="s">
        <v>26</v>
      </c>
      <c r="C27" s="542">
        <v>2</v>
      </c>
      <c r="D27" s="543">
        <v>11</v>
      </c>
      <c r="E27" s="543">
        <v>3</v>
      </c>
      <c r="F27" s="543">
        <v>8</v>
      </c>
      <c r="G27" s="547">
        <v>1</v>
      </c>
      <c r="H27" s="547" t="s">
        <v>56</v>
      </c>
      <c r="I27" s="547" t="s">
        <v>56</v>
      </c>
      <c r="J27" s="547" t="s">
        <v>56</v>
      </c>
      <c r="K27" s="544">
        <v>1</v>
      </c>
      <c r="L27" s="544" t="s">
        <v>56</v>
      </c>
      <c r="M27" s="547">
        <v>1</v>
      </c>
      <c r="N27" s="547">
        <v>8</v>
      </c>
      <c r="O27" s="547" t="s">
        <v>56</v>
      </c>
      <c r="P27" s="547" t="s">
        <v>56</v>
      </c>
      <c r="Q27" s="547" t="s">
        <v>56</v>
      </c>
      <c r="R27" s="547" t="s">
        <v>56</v>
      </c>
      <c r="S27" s="545" t="s">
        <v>56</v>
      </c>
      <c r="T27" s="545" t="s">
        <v>56</v>
      </c>
      <c r="U27" s="545" t="s">
        <v>448</v>
      </c>
      <c r="V27" s="545" t="s">
        <v>448</v>
      </c>
      <c r="W27" s="545" t="s">
        <v>448</v>
      </c>
      <c r="X27" s="545" t="s">
        <v>448</v>
      </c>
      <c r="Y27" s="545" t="s">
        <v>56</v>
      </c>
      <c r="Z27" s="545" t="s">
        <v>56</v>
      </c>
      <c r="AA27" s="546" t="s">
        <v>56</v>
      </c>
      <c r="AB27" s="546" t="s">
        <v>56</v>
      </c>
      <c r="AD27" s="541" t="e">
        <f>SUM(#REF!)-C27</f>
        <v>#REF!</v>
      </c>
      <c r="AE27" s="541">
        <f t="shared" si="1"/>
        <v>0</v>
      </c>
      <c r="AF27" s="541">
        <f t="shared" si="0"/>
        <v>0</v>
      </c>
      <c r="AG27" s="541">
        <f t="shared" si="0"/>
        <v>0</v>
      </c>
      <c r="AH27" s="165" t="e">
        <f>SUM(X27:AB27)-W27</f>
        <v>#VALUE!</v>
      </c>
    </row>
    <row r="28" spans="1:34" ht="14.25" customHeight="1">
      <c r="A28" s="130">
        <v>21</v>
      </c>
      <c r="B28" s="74" t="s">
        <v>24</v>
      </c>
      <c r="C28" s="542">
        <v>14</v>
      </c>
      <c r="D28" s="543">
        <v>90</v>
      </c>
      <c r="E28" s="543">
        <v>69</v>
      </c>
      <c r="F28" s="543">
        <v>21</v>
      </c>
      <c r="G28" s="543" t="s">
        <v>56</v>
      </c>
      <c r="H28" s="543" t="s">
        <v>56</v>
      </c>
      <c r="I28" s="543">
        <v>9</v>
      </c>
      <c r="J28" s="543">
        <v>5</v>
      </c>
      <c r="K28" s="544">
        <v>53</v>
      </c>
      <c r="L28" s="544">
        <v>14</v>
      </c>
      <c r="M28" s="543">
        <v>6</v>
      </c>
      <c r="N28" s="544">
        <v>2</v>
      </c>
      <c r="O28" s="547">
        <v>2</v>
      </c>
      <c r="P28" s="547" t="s">
        <v>56</v>
      </c>
      <c r="Q28" s="547" t="s">
        <v>56</v>
      </c>
      <c r="R28" s="547" t="s">
        <v>56</v>
      </c>
      <c r="S28" s="545">
        <v>1</v>
      </c>
      <c r="T28" s="545" t="s">
        <v>56</v>
      </c>
      <c r="U28" s="545">
        <v>34874</v>
      </c>
      <c r="V28" s="545">
        <v>466349</v>
      </c>
      <c r="W28" s="545">
        <v>629231</v>
      </c>
      <c r="X28" s="545">
        <v>489090</v>
      </c>
      <c r="Y28" s="546" t="s">
        <v>56</v>
      </c>
      <c r="Z28" s="546" t="s">
        <v>56</v>
      </c>
      <c r="AA28" s="546" t="s">
        <v>56</v>
      </c>
      <c r="AB28" s="546">
        <v>140141</v>
      </c>
      <c r="AD28" s="541" t="e">
        <f>SUM(#REF!)-C28</f>
        <v>#REF!</v>
      </c>
      <c r="AE28" s="541">
        <f t="shared" si="1"/>
        <v>0</v>
      </c>
      <c r="AF28" s="541">
        <f t="shared" si="0"/>
        <v>-8</v>
      </c>
      <c r="AG28" s="541">
        <f t="shared" si="0"/>
        <v>-5</v>
      </c>
      <c r="AH28" s="165">
        <f t="shared" si="2"/>
        <v>0</v>
      </c>
    </row>
    <row r="29" spans="1:34" ht="14.25" customHeight="1">
      <c r="A29" s="130">
        <v>22</v>
      </c>
      <c r="B29" s="74" t="s">
        <v>22</v>
      </c>
      <c r="C29" s="542">
        <v>8</v>
      </c>
      <c r="D29" s="543">
        <v>48</v>
      </c>
      <c r="E29" s="543">
        <v>35</v>
      </c>
      <c r="F29" s="543">
        <v>13</v>
      </c>
      <c r="G29" s="543">
        <v>1</v>
      </c>
      <c r="H29" s="543" t="s">
        <v>56</v>
      </c>
      <c r="I29" s="543">
        <v>6</v>
      </c>
      <c r="J29" s="543">
        <v>3</v>
      </c>
      <c r="K29" s="544">
        <v>25</v>
      </c>
      <c r="L29" s="544">
        <v>5</v>
      </c>
      <c r="M29" s="544">
        <v>3</v>
      </c>
      <c r="N29" s="544">
        <v>5</v>
      </c>
      <c r="O29" s="544" t="s">
        <v>56</v>
      </c>
      <c r="P29" s="544" t="s">
        <v>56</v>
      </c>
      <c r="Q29" s="545">
        <v>5</v>
      </c>
      <c r="R29" s="547" t="s">
        <v>56</v>
      </c>
      <c r="S29" s="545" t="s">
        <v>56</v>
      </c>
      <c r="T29" s="545" t="s">
        <v>56</v>
      </c>
      <c r="U29" s="545" t="s">
        <v>448</v>
      </c>
      <c r="V29" s="545" t="s">
        <v>448</v>
      </c>
      <c r="W29" s="545" t="s">
        <v>448</v>
      </c>
      <c r="X29" s="545" t="s">
        <v>448</v>
      </c>
      <c r="Y29" s="545" t="s">
        <v>448</v>
      </c>
      <c r="Z29" s="545" t="s">
        <v>56</v>
      </c>
      <c r="AA29" s="545" t="s">
        <v>56</v>
      </c>
      <c r="AB29" s="546" t="s">
        <v>448</v>
      </c>
      <c r="AD29" s="541" t="e">
        <f>SUM(#REF!)-C29</f>
        <v>#REF!</v>
      </c>
      <c r="AE29" s="541">
        <f t="shared" si="1"/>
        <v>0</v>
      </c>
      <c r="AF29" s="541">
        <f t="shared" si="0"/>
        <v>-6</v>
      </c>
      <c r="AG29" s="541">
        <f t="shared" si="0"/>
        <v>-3</v>
      </c>
      <c r="AH29" s="165" t="e">
        <f t="shared" si="2"/>
        <v>#VALUE!</v>
      </c>
    </row>
    <row r="30" spans="1:34" ht="14.25" customHeight="1">
      <c r="A30" s="130">
        <v>23</v>
      </c>
      <c r="B30" s="74" t="s">
        <v>20</v>
      </c>
      <c r="C30" s="542">
        <v>1</v>
      </c>
      <c r="D30" s="543">
        <v>7</v>
      </c>
      <c r="E30" s="543">
        <v>6</v>
      </c>
      <c r="F30" s="543">
        <v>1</v>
      </c>
      <c r="G30" s="547" t="s">
        <v>56</v>
      </c>
      <c r="H30" s="547" t="s">
        <v>56</v>
      </c>
      <c r="I30" s="547">
        <v>1</v>
      </c>
      <c r="J30" s="547" t="s">
        <v>56</v>
      </c>
      <c r="K30" s="544">
        <v>5</v>
      </c>
      <c r="L30" s="544">
        <v>1</v>
      </c>
      <c r="M30" s="544" t="s">
        <v>56</v>
      </c>
      <c r="N30" s="544" t="s">
        <v>56</v>
      </c>
      <c r="O30" s="544" t="s">
        <v>56</v>
      </c>
      <c r="P30" s="543" t="s">
        <v>56</v>
      </c>
      <c r="Q30" s="545">
        <v>1</v>
      </c>
      <c r="R30" s="547" t="s">
        <v>56</v>
      </c>
      <c r="S30" s="545" t="s">
        <v>56</v>
      </c>
      <c r="T30" s="545" t="s">
        <v>56</v>
      </c>
      <c r="U30" s="545" t="s">
        <v>448</v>
      </c>
      <c r="V30" s="545" t="s">
        <v>448</v>
      </c>
      <c r="W30" s="545" t="s">
        <v>448</v>
      </c>
      <c r="X30" s="545" t="s">
        <v>448</v>
      </c>
      <c r="Y30" s="545" t="s">
        <v>56</v>
      </c>
      <c r="Z30" s="545" t="s">
        <v>56</v>
      </c>
      <c r="AA30" s="545" t="s">
        <v>56</v>
      </c>
      <c r="AB30" s="545" t="s">
        <v>56</v>
      </c>
      <c r="AD30" s="541" t="e">
        <f>SUM(#REF!)-C30</f>
        <v>#REF!</v>
      </c>
      <c r="AE30" s="541">
        <f t="shared" si="1"/>
        <v>0</v>
      </c>
      <c r="AF30" s="541">
        <f t="shared" si="0"/>
        <v>-1</v>
      </c>
      <c r="AG30" s="541">
        <f t="shared" si="0"/>
        <v>0</v>
      </c>
      <c r="AH30" s="165" t="e">
        <f>SUM(X30:AB30)-W30</f>
        <v>#VALUE!</v>
      </c>
    </row>
    <row r="31" spans="1:34" ht="14.25" customHeight="1">
      <c r="A31" s="130">
        <v>24</v>
      </c>
      <c r="B31" s="74" t="s">
        <v>18</v>
      </c>
      <c r="C31" s="542">
        <v>71</v>
      </c>
      <c r="D31" s="543">
        <v>464</v>
      </c>
      <c r="E31" s="543">
        <v>347</v>
      </c>
      <c r="F31" s="543">
        <v>117</v>
      </c>
      <c r="G31" s="543">
        <v>13</v>
      </c>
      <c r="H31" s="547">
        <v>5</v>
      </c>
      <c r="I31" s="547">
        <v>63</v>
      </c>
      <c r="J31" s="547">
        <v>24</v>
      </c>
      <c r="K31" s="544">
        <v>234</v>
      </c>
      <c r="L31" s="544">
        <v>55</v>
      </c>
      <c r="M31" s="544">
        <v>34</v>
      </c>
      <c r="N31" s="544">
        <v>31</v>
      </c>
      <c r="O31" s="547">
        <v>3</v>
      </c>
      <c r="P31" s="547">
        <v>2</v>
      </c>
      <c r="Q31" s="543" t="s">
        <v>56</v>
      </c>
      <c r="R31" s="547">
        <v>1</v>
      </c>
      <c r="S31" s="545" t="s">
        <v>56</v>
      </c>
      <c r="T31" s="545" t="s">
        <v>56</v>
      </c>
      <c r="U31" s="545">
        <v>154383</v>
      </c>
      <c r="V31" s="545">
        <v>436398</v>
      </c>
      <c r="W31" s="545">
        <v>837241</v>
      </c>
      <c r="X31" s="545">
        <v>687741</v>
      </c>
      <c r="Y31" s="545">
        <v>122602</v>
      </c>
      <c r="Z31" s="545" t="s">
        <v>448</v>
      </c>
      <c r="AA31" s="546" t="s">
        <v>448</v>
      </c>
      <c r="AB31" s="546">
        <v>26374</v>
      </c>
      <c r="AD31" s="541" t="e">
        <f>SUM(#REF!)-C31</f>
        <v>#REF!</v>
      </c>
      <c r="AE31" s="541">
        <f t="shared" si="1"/>
        <v>0</v>
      </c>
      <c r="AF31" s="541">
        <f t="shared" si="0"/>
        <v>-63</v>
      </c>
      <c r="AG31" s="541">
        <f t="shared" si="0"/>
        <v>-24</v>
      </c>
      <c r="AH31" s="165">
        <f t="shared" si="2"/>
        <v>-524</v>
      </c>
    </row>
    <row r="32" spans="1:34" ht="14.25" customHeight="1">
      <c r="A32" s="130">
        <v>25</v>
      </c>
      <c r="B32" s="74" t="s">
        <v>236</v>
      </c>
      <c r="C32" s="542">
        <v>9</v>
      </c>
      <c r="D32" s="543">
        <v>51</v>
      </c>
      <c r="E32" s="543">
        <v>40</v>
      </c>
      <c r="F32" s="543">
        <v>11</v>
      </c>
      <c r="G32" s="543" t="s">
        <v>56</v>
      </c>
      <c r="H32" s="543">
        <v>1</v>
      </c>
      <c r="I32" s="543">
        <v>10</v>
      </c>
      <c r="J32" s="543">
        <v>5</v>
      </c>
      <c r="K32" s="544">
        <v>27</v>
      </c>
      <c r="L32" s="544">
        <v>4</v>
      </c>
      <c r="M32" s="544">
        <v>3</v>
      </c>
      <c r="N32" s="544">
        <v>1</v>
      </c>
      <c r="O32" s="544" t="s">
        <v>56</v>
      </c>
      <c r="P32" s="547" t="s">
        <v>56</v>
      </c>
      <c r="Q32" s="545" t="s">
        <v>56</v>
      </c>
      <c r="R32" s="545" t="s">
        <v>56</v>
      </c>
      <c r="S32" s="545" t="s">
        <v>56</v>
      </c>
      <c r="T32" s="545" t="s">
        <v>56</v>
      </c>
      <c r="U32" s="545">
        <v>20200</v>
      </c>
      <c r="V32" s="545">
        <v>25354</v>
      </c>
      <c r="W32" s="545">
        <v>58965</v>
      </c>
      <c r="X32" s="545">
        <v>36325</v>
      </c>
      <c r="Y32" s="545">
        <v>14339</v>
      </c>
      <c r="Z32" s="545" t="s">
        <v>56</v>
      </c>
      <c r="AA32" s="545">
        <v>8054</v>
      </c>
      <c r="AB32" s="546">
        <v>247</v>
      </c>
      <c r="AD32" s="541" t="e">
        <f>SUM(#REF!)-C32</f>
        <v>#REF!</v>
      </c>
      <c r="AE32" s="541">
        <f t="shared" si="1"/>
        <v>0</v>
      </c>
      <c r="AF32" s="541">
        <f t="shared" si="0"/>
        <v>-10</v>
      </c>
      <c r="AG32" s="541">
        <f t="shared" si="0"/>
        <v>-5</v>
      </c>
      <c r="AH32" s="165">
        <f t="shared" si="2"/>
        <v>0</v>
      </c>
    </row>
    <row r="33" spans="1:34" ht="14.25" customHeight="1">
      <c r="A33" s="130">
        <v>26</v>
      </c>
      <c r="B33" s="74" t="s">
        <v>238</v>
      </c>
      <c r="C33" s="542">
        <v>59</v>
      </c>
      <c r="D33" s="543">
        <v>366</v>
      </c>
      <c r="E33" s="543">
        <v>268</v>
      </c>
      <c r="F33" s="543">
        <v>98</v>
      </c>
      <c r="G33" s="543">
        <v>5</v>
      </c>
      <c r="H33" s="543" t="s">
        <v>56</v>
      </c>
      <c r="I33" s="543">
        <v>70</v>
      </c>
      <c r="J33" s="543">
        <v>29</v>
      </c>
      <c r="K33" s="544">
        <v>180</v>
      </c>
      <c r="L33" s="544">
        <v>49</v>
      </c>
      <c r="M33" s="544">
        <v>13</v>
      </c>
      <c r="N33" s="544">
        <v>19</v>
      </c>
      <c r="O33" s="544" t="s">
        <v>56</v>
      </c>
      <c r="P33" s="544">
        <v>1</v>
      </c>
      <c r="Q33" s="545">
        <v>1</v>
      </c>
      <c r="R33" s="545">
        <v>1</v>
      </c>
      <c r="S33" s="545" t="s">
        <v>56</v>
      </c>
      <c r="T33" s="545" t="s">
        <v>56</v>
      </c>
      <c r="U33" s="545">
        <v>143894</v>
      </c>
      <c r="V33" s="545">
        <v>192248</v>
      </c>
      <c r="W33" s="545">
        <v>472610</v>
      </c>
      <c r="X33" s="545">
        <v>345249</v>
      </c>
      <c r="Y33" s="545">
        <v>96769</v>
      </c>
      <c r="Z33" s="545">
        <v>76</v>
      </c>
      <c r="AA33" s="545">
        <v>8071</v>
      </c>
      <c r="AB33" s="546">
        <v>22445</v>
      </c>
      <c r="AD33" s="541" t="e">
        <f>SUM(#REF!)-C33</f>
        <v>#REF!</v>
      </c>
      <c r="AE33" s="541">
        <f t="shared" si="1"/>
        <v>0</v>
      </c>
      <c r="AF33" s="541">
        <f t="shared" si="0"/>
        <v>-70</v>
      </c>
      <c r="AG33" s="541">
        <f t="shared" si="0"/>
        <v>-29</v>
      </c>
      <c r="AH33" s="165">
        <f t="shared" si="2"/>
        <v>0</v>
      </c>
    </row>
    <row r="34" spans="1:34" ht="14.25" customHeight="1">
      <c r="A34" s="130">
        <v>27</v>
      </c>
      <c r="B34" s="74" t="s">
        <v>240</v>
      </c>
      <c r="C34" s="542">
        <v>3</v>
      </c>
      <c r="D34" s="543">
        <v>17</v>
      </c>
      <c r="E34" s="543">
        <v>12</v>
      </c>
      <c r="F34" s="543">
        <v>5</v>
      </c>
      <c r="G34" s="543" t="s">
        <v>56</v>
      </c>
      <c r="H34" s="543" t="s">
        <v>56</v>
      </c>
      <c r="I34" s="543">
        <v>1</v>
      </c>
      <c r="J34" s="543">
        <v>2</v>
      </c>
      <c r="K34" s="544">
        <v>9</v>
      </c>
      <c r="L34" s="544">
        <v>2</v>
      </c>
      <c r="M34" s="544">
        <v>2</v>
      </c>
      <c r="N34" s="544">
        <v>1</v>
      </c>
      <c r="O34" s="543" t="s">
        <v>56</v>
      </c>
      <c r="P34" s="543" t="s">
        <v>56</v>
      </c>
      <c r="Q34" s="547" t="s">
        <v>56</v>
      </c>
      <c r="R34" s="547" t="s">
        <v>56</v>
      </c>
      <c r="S34" s="545" t="s">
        <v>56</v>
      </c>
      <c r="T34" s="545" t="s">
        <v>56</v>
      </c>
      <c r="U34" s="545">
        <v>6952</v>
      </c>
      <c r="V34" s="545">
        <v>6251</v>
      </c>
      <c r="W34" s="545">
        <v>22087</v>
      </c>
      <c r="X34" s="545">
        <v>10678</v>
      </c>
      <c r="Y34" s="545" t="s">
        <v>448</v>
      </c>
      <c r="Z34" s="545" t="s">
        <v>56</v>
      </c>
      <c r="AA34" s="545" t="s">
        <v>56</v>
      </c>
      <c r="AB34" s="546" t="s">
        <v>448</v>
      </c>
      <c r="AD34" s="541" t="e">
        <f>SUM(#REF!)-C34</f>
        <v>#REF!</v>
      </c>
      <c r="AE34" s="541">
        <f t="shared" si="1"/>
        <v>0</v>
      </c>
      <c r="AF34" s="541">
        <f t="shared" si="0"/>
        <v>-1</v>
      </c>
      <c r="AG34" s="541">
        <f t="shared" si="0"/>
        <v>-2</v>
      </c>
      <c r="AH34" s="165">
        <f t="shared" si="2"/>
        <v>-11409</v>
      </c>
    </row>
    <row r="35" spans="1:34" ht="14.25" customHeight="1">
      <c r="A35" s="130">
        <v>28</v>
      </c>
      <c r="B35" s="76" t="s">
        <v>12</v>
      </c>
      <c r="C35" s="542">
        <v>4</v>
      </c>
      <c r="D35" s="543">
        <v>23</v>
      </c>
      <c r="E35" s="543">
        <v>3</v>
      </c>
      <c r="F35" s="543">
        <v>20</v>
      </c>
      <c r="G35" s="543" t="s">
        <v>56</v>
      </c>
      <c r="H35" s="547" t="s">
        <v>56</v>
      </c>
      <c r="I35" s="547">
        <v>3</v>
      </c>
      <c r="J35" s="547">
        <v>5</v>
      </c>
      <c r="K35" s="547" t="s">
        <v>56</v>
      </c>
      <c r="L35" s="547">
        <v>7</v>
      </c>
      <c r="M35" s="547" t="s">
        <v>56</v>
      </c>
      <c r="N35" s="544">
        <v>8</v>
      </c>
      <c r="O35" s="547" t="s">
        <v>56</v>
      </c>
      <c r="P35" s="547" t="s">
        <v>56</v>
      </c>
      <c r="Q35" s="547" t="s">
        <v>56</v>
      </c>
      <c r="R35" s="547" t="s">
        <v>56</v>
      </c>
      <c r="S35" s="545" t="s">
        <v>56</v>
      </c>
      <c r="T35" s="545" t="s">
        <v>56</v>
      </c>
      <c r="U35" s="545">
        <v>4404</v>
      </c>
      <c r="V35" s="545">
        <v>7307</v>
      </c>
      <c r="W35" s="545">
        <v>18471</v>
      </c>
      <c r="X35" s="546">
        <v>800</v>
      </c>
      <c r="Y35" s="545">
        <v>17671</v>
      </c>
      <c r="Z35" s="545" t="s">
        <v>56</v>
      </c>
      <c r="AA35" s="546" t="s">
        <v>56</v>
      </c>
      <c r="AB35" s="546" t="s">
        <v>56</v>
      </c>
      <c r="AD35" s="541" t="e">
        <f>SUM(#REF!)-C35</f>
        <v>#REF!</v>
      </c>
      <c r="AE35" s="541">
        <f t="shared" si="1"/>
        <v>0</v>
      </c>
      <c r="AF35" s="541">
        <f t="shared" si="0"/>
        <v>-3</v>
      </c>
      <c r="AG35" s="541">
        <f t="shared" si="0"/>
        <v>-5</v>
      </c>
      <c r="AH35" s="165">
        <f t="shared" si="2"/>
        <v>0</v>
      </c>
    </row>
    <row r="36" spans="1:34" ht="14.25" customHeight="1">
      <c r="A36" s="130">
        <v>29</v>
      </c>
      <c r="B36" s="76" t="s">
        <v>15</v>
      </c>
      <c r="C36" s="542">
        <v>18</v>
      </c>
      <c r="D36" s="543">
        <v>110</v>
      </c>
      <c r="E36" s="543">
        <v>61</v>
      </c>
      <c r="F36" s="543">
        <v>49</v>
      </c>
      <c r="G36" s="543">
        <v>2</v>
      </c>
      <c r="H36" s="543">
        <v>1</v>
      </c>
      <c r="I36" s="543">
        <v>14</v>
      </c>
      <c r="J36" s="543">
        <v>8</v>
      </c>
      <c r="K36" s="544">
        <v>40</v>
      </c>
      <c r="L36" s="544">
        <v>15</v>
      </c>
      <c r="M36" s="544">
        <v>5</v>
      </c>
      <c r="N36" s="544">
        <v>26</v>
      </c>
      <c r="O36" s="547" t="s">
        <v>56</v>
      </c>
      <c r="P36" s="547" t="s">
        <v>56</v>
      </c>
      <c r="Q36" s="547" t="s">
        <v>56</v>
      </c>
      <c r="R36" s="547" t="s">
        <v>56</v>
      </c>
      <c r="S36" s="545" t="s">
        <v>56</v>
      </c>
      <c r="T36" s="545">
        <v>1</v>
      </c>
      <c r="U36" s="545">
        <v>34394</v>
      </c>
      <c r="V36" s="545">
        <v>36984</v>
      </c>
      <c r="W36" s="545">
        <v>100296</v>
      </c>
      <c r="X36" s="545">
        <v>72564</v>
      </c>
      <c r="Y36" s="545">
        <v>23607</v>
      </c>
      <c r="Z36" s="545" t="s">
        <v>56</v>
      </c>
      <c r="AA36" s="546">
        <v>3700</v>
      </c>
      <c r="AB36" s="546">
        <v>425</v>
      </c>
      <c r="AD36" s="541" t="e">
        <f>SUM(#REF!)-C36</f>
        <v>#REF!</v>
      </c>
      <c r="AE36" s="541">
        <f t="shared" si="1"/>
        <v>0</v>
      </c>
      <c r="AF36" s="541">
        <f t="shared" si="0"/>
        <v>-14</v>
      </c>
      <c r="AG36" s="541">
        <f t="shared" si="0"/>
        <v>-7</v>
      </c>
      <c r="AH36" s="165">
        <f t="shared" si="2"/>
        <v>0</v>
      </c>
    </row>
    <row r="37" spans="1:34" ht="14.25" customHeight="1">
      <c r="A37" s="130">
        <v>30</v>
      </c>
      <c r="B37" s="74" t="s">
        <v>333</v>
      </c>
      <c r="C37" s="542">
        <v>1</v>
      </c>
      <c r="D37" s="543">
        <v>4</v>
      </c>
      <c r="E37" s="543" t="s">
        <v>56</v>
      </c>
      <c r="F37" s="543">
        <v>4</v>
      </c>
      <c r="G37" s="543" t="s">
        <v>56</v>
      </c>
      <c r="H37" s="547" t="s">
        <v>56</v>
      </c>
      <c r="I37" s="547" t="s">
        <v>56</v>
      </c>
      <c r="J37" s="547" t="s">
        <v>56</v>
      </c>
      <c r="K37" s="544" t="s">
        <v>56</v>
      </c>
      <c r="L37" s="544" t="s">
        <v>56</v>
      </c>
      <c r="M37" s="544" t="s">
        <v>56</v>
      </c>
      <c r="N37" s="544">
        <v>4</v>
      </c>
      <c r="O37" s="547" t="s">
        <v>56</v>
      </c>
      <c r="P37" s="543" t="s">
        <v>56</v>
      </c>
      <c r="Q37" s="547" t="s">
        <v>56</v>
      </c>
      <c r="R37" s="543" t="s">
        <v>56</v>
      </c>
      <c r="S37" s="545" t="s">
        <v>56</v>
      </c>
      <c r="T37" s="545" t="s">
        <v>56</v>
      </c>
      <c r="U37" s="545" t="s">
        <v>448</v>
      </c>
      <c r="V37" s="545" t="s">
        <v>448</v>
      </c>
      <c r="W37" s="545" t="s">
        <v>448</v>
      </c>
      <c r="X37" s="545" t="s">
        <v>56</v>
      </c>
      <c r="Y37" s="545" t="s">
        <v>448</v>
      </c>
      <c r="Z37" s="545" t="s">
        <v>56</v>
      </c>
      <c r="AA37" s="545" t="s">
        <v>56</v>
      </c>
      <c r="AB37" s="546" t="s">
        <v>56</v>
      </c>
      <c r="AD37" s="541" t="e">
        <f>SUM(#REF!)-C37</f>
        <v>#REF!</v>
      </c>
      <c r="AE37" s="541">
        <f t="shared" si="1"/>
        <v>0</v>
      </c>
      <c r="AF37" s="541" t="e">
        <f t="shared" si="0"/>
        <v>#VALUE!</v>
      </c>
      <c r="AG37" s="541">
        <f t="shared" si="0"/>
        <v>0</v>
      </c>
      <c r="AH37" s="165" t="e">
        <f>SUM(X37:AB37)-W37</f>
        <v>#VALUE!</v>
      </c>
    </row>
    <row r="38" spans="1:34" ht="14.25" customHeight="1">
      <c r="A38" s="130">
        <v>31</v>
      </c>
      <c r="B38" s="74" t="s">
        <v>10</v>
      </c>
      <c r="C38" s="542">
        <v>8</v>
      </c>
      <c r="D38" s="543">
        <v>58</v>
      </c>
      <c r="E38" s="543">
        <v>34</v>
      </c>
      <c r="F38" s="543">
        <v>24</v>
      </c>
      <c r="G38" s="543">
        <v>2</v>
      </c>
      <c r="H38" s="543">
        <v>1</v>
      </c>
      <c r="I38" s="543">
        <v>7</v>
      </c>
      <c r="J38" s="543">
        <v>3</v>
      </c>
      <c r="K38" s="544">
        <v>21</v>
      </c>
      <c r="L38" s="544">
        <v>12</v>
      </c>
      <c r="M38" s="544">
        <v>4</v>
      </c>
      <c r="N38" s="544">
        <v>8</v>
      </c>
      <c r="O38" s="544" t="s">
        <v>56</v>
      </c>
      <c r="P38" s="547" t="s">
        <v>56</v>
      </c>
      <c r="Q38" s="545" t="s">
        <v>56</v>
      </c>
      <c r="R38" s="545" t="s">
        <v>56</v>
      </c>
      <c r="S38" s="545" t="s">
        <v>56</v>
      </c>
      <c r="T38" s="545" t="s">
        <v>56</v>
      </c>
      <c r="U38" s="545">
        <v>21640</v>
      </c>
      <c r="V38" s="545">
        <v>48529</v>
      </c>
      <c r="W38" s="545">
        <v>94859</v>
      </c>
      <c r="X38" s="545">
        <v>57390</v>
      </c>
      <c r="Y38" s="545">
        <v>26176</v>
      </c>
      <c r="Z38" s="545" t="s">
        <v>448</v>
      </c>
      <c r="AA38" s="545" t="s">
        <v>448</v>
      </c>
      <c r="AB38" s="545">
        <v>9724</v>
      </c>
      <c r="AD38" s="541" t="e">
        <f>SUM(#REF!)-C38</f>
        <v>#REF!</v>
      </c>
      <c r="AE38" s="541">
        <f t="shared" si="1"/>
        <v>0</v>
      </c>
      <c r="AF38" s="541">
        <f t="shared" si="0"/>
        <v>-7</v>
      </c>
      <c r="AG38" s="541">
        <f t="shared" si="0"/>
        <v>-3</v>
      </c>
      <c r="AH38" s="165">
        <f t="shared" si="2"/>
        <v>-1569</v>
      </c>
    </row>
    <row r="39" spans="1:34" ht="14.25" customHeight="1">
      <c r="A39" s="131">
        <v>32</v>
      </c>
      <c r="B39" s="77" t="s">
        <v>1</v>
      </c>
      <c r="C39" s="548">
        <v>118</v>
      </c>
      <c r="D39" s="549">
        <v>731</v>
      </c>
      <c r="E39" s="549">
        <v>384</v>
      </c>
      <c r="F39" s="549">
        <v>347</v>
      </c>
      <c r="G39" s="549">
        <v>32</v>
      </c>
      <c r="H39" s="549">
        <v>15</v>
      </c>
      <c r="I39" s="549">
        <v>103</v>
      </c>
      <c r="J39" s="549">
        <v>66</v>
      </c>
      <c r="K39" s="550">
        <v>204</v>
      </c>
      <c r="L39" s="550">
        <v>149</v>
      </c>
      <c r="M39" s="550">
        <v>37</v>
      </c>
      <c r="N39" s="550">
        <v>115</v>
      </c>
      <c r="O39" s="551">
        <v>8</v>
      </c>
      <c r="P39" s="551">
        <v>2</v>
      </c>
      <c r="Q39" s="552">
        <v>5</v>
      </c>
      <c r="R39" s="552">
        <v>5</v>
      </c>
      <c r="S39" s="552" t="s">
        <v>56</v>
      </c>
      <c r="T39" s="552" t="s">
        <v>56</v>
      </c>
      <c r="U39" s="552">
        <v>187528</v>
      </c>
      <c r="V39" s="552">
        <v>354670</v>
      </c>
      <c r="W39" s="552">
        <v>764591</v>
      </c>
      <c r="X39" s="552">
        <v>521061</v>
      </c>
      <c r="Y39" s="552">
        <v>223847</v>
      </c>
      <c r="Z39" s="552" t="s">
        <v>56</v>
      </c>
      <c r="AA39" s="552">
        <v>3966</v>
      </c>
      <c r="AB39" s="553">
        <v>15717</v>
      </c>
      <c r="AD39" s="541" t="e">
        <f>SUM(#REF!)-C39</f>
        <v>#REF!</v>
      </c>
      <c r="AE39" s="541">
        <f t="shared" si="1"/>
        <v>0</v>
      </c>
      <c r="AF39" s="541">
        <f t="shared" si="0"/>
        <v>-103</v>
      </c>
      <c r="AG39" s="541">
        <f t="shared" si="0"/>
        <v>-66</v>
      </c>
      <c r="AH39" s="165">
        <f t="shared" si="2"/>
        <v>0</v>
      </c>
    </row>
    <row r="40" spans="1:54" s="30" customFormat="1" ht="13.5">
      <c r="A40" s="435" t="s">
        <v>427</v>
      </c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437"/>
      <c r="S40" s="437"/>
      <c r="T40" s="437"/>
      <c r="U40" s="7"/>
      <c r="V40" s="437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</row>
    <row r="41" spans="1:28" ht="17.25" customHeight="1">
      <c r="A41" s="406" t="s">
        <v>376</v>
      </c>
      <c r="B41" s="406"/>
      <c r="C41" s="406"/>
      <c r="D41" s="40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472"/>
      <c r="V41" s="472"/>
      <c r="W41" s="472"/>
      <c r="X41" s="472"/>
      <c r="Y41" s="472"/>
      <c r="Z41" s="472"/>
      <c r="AA41" s="472"/>
      <c r="AB41" s="472"/>
    </row>
    <row r="44" spans="21:28" ht="13.5">
      <c r="U44" s="456">
        <f>SUM(U16:U39)-U14</f>
        <v>-47672</v>
      </c>
      <c r="V44" s="456">
        <f aca="true" t="shared" si="3" ref="V44:AA44">SUM(V16:V39)-V14</f>
        <v>-346265</v>
      </c>
      <c r="W44" s="456">
        <f t="shared" si="3"/>
        <v>-536083</v>
      </c>
      <c r="X44" s="456">
        <f t="shared" si="3"/>
        <v>-484976</v>
      </c>
      <c r="Y44" s="456">
        <f t="shared" si="3"/>
        <v>-21271</v>
      </c>
      <c r="Z44" s="456">
        <f t="shared" si="3"/>
        <v>-108</v>
      </c>
      <c r="AA44" s="456">
        <f t="shared" si="3"/>
        <v>-1985</v>
      </c>
      <c r="AB44" s="456">
        <f>SUM(AB16:AB39)-AB14</f>
        <v>-36954</v>
      </c>
    </row>
  </sheetData>
  <sheetProtection/>
  <mergeCells count="28">
    <mergeCell ref="A14:B14"/>
    <mergeCell ref="O10:P10"/>
    <mergeCell ref="U10:U12"/>
    <mergeCell ref="V10:V12"/>
    <mergeCell ref="G11:H11"/>
    <mergeCell ref="I11:J11"/>
    <mergeCell ref="K11:L11"/>
    <mergeCell ref="M11:N11"/>
    <mergeCell ref="O11:P11"/>
    <mergeCell ref="U7:U9"/>
    <mergeCell ref="V7:V9"/>
    <mergeCell ref="W7:AB7"/>
    <mergeCell ref="D8:F11"/>
    <mergeCell ref="G8:H8"/>
    <mergeCell ref="I8:P9"/>
    <mergeCell ref="Q8:R11"/>
    <mergeCell ref="S8:T11"/>
    <mergeCell ref="W8:W12"/>
    <mergeCell ref="G9:H9"/>
    <mergeCell ref="A1:B1"/>
    <mergeCell ref="A2:B2"/>
    <mergeCell ref="A3:M3"/>
    <mergeCell ref="A4:M4"/>
    <mergeCell ref="A7:B12"/>
    <mergeCell ref="C7:C12"/>
    <mergeCell ref="G10:H10"/>
    <mergeCell ref="I10:J10"/>
    <mergeCell ref="K10:N10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1496062992125984" footer="0.31496062992125984"/>
  <pageSetup blackAndWhite="1" fitToWidth="2" horizontalDpi="600" verticalDpi="600" orientation="portrait" paperSize="9" scale="63" r:id="rId1"/>
  <colBreaks count="1" manualBreakCount="1">
    <brk id="16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B42"/>
  <sheetViews>
    <sheetView showGridLines="0" view="pageBreakPreview" zoomScale="75" zoomScaleSheetLayoutView="75" zoomScalePageLayoutView="0" workbookViewId="0" topLeftCell="A1">
      <pane xSplit="2" ySplit="12" topLeftCell="C13" activePane="bottomRight" state="frozen"/>
      <selection pane="topLeft" activeCell="A3" sqref="A3:F3"/>
      <selection pane="topRight" activeCell="A3" sqref="A3:F3"/>
      <selection pane="bottomLeft" activeCell="A3" sqref="A3:F3"/>
      <selection pane="bottomRight" activeCell="A3" sqref="A3:M3"/>
    </sheetView>
  </sheetViews>
  <sheetFormatPr defaultColWidth="9.00390625" defaultRowHeight="13.5"/>
  <cols>
    <col min="1" max="1" width="3.125" style="97" customWidth="1"/>
    <col min="2" max="2" width="15.00390625" style="97" customWidth="1"/>
    <col min="3" max="3" width="11.125" style="97" customWidth="1"/>
    <col min="4" max="8" width="9.625" style="97" customWidth="1"/>
    <col min="9" max="18" width="8.625" style="97" customWidth="1"/>
    <col min="19" max="20" width="9.625" style="97" customWidth="1"/>
    <col min="21" max="24" width="11.625" style="456" customWidth="1"/>
    <col min="25" max="25" width="11.25390625" style="456" customWidth="1"/>
    <col min="26" max="26" width="12.75390625" style="456" bestFit="1" customWidth="1"/>
    <col min="27" max="28" width="11.25390625" style="456" customWidth="1"/>
    <col min="29" max="16384" width="9.00390625" style="97" customWidth="1"/>
  </cols>
  <sheetData>
    <row r="1" spans="1:2" ht="13.5">
      <c r="A1" s="674" t="s">
        <v>198</v>
      </c>
      <c r="B1" s="674"/>
    </row>
    <row r="2" spans="1:28" s="30" customFormat="1" ht="13.5">
      <c r="A2" s="675" t="s">
        <v>55</v>
      </c>
      <c r="B2" s="675"/>
      <c r="U2" s="457"/>
      <c r="V2" s="457"/>
      <c r="W2" s="457"/>
      <c r="X2" s="457"/>
      <c r="Y2" s="457"/>
      <c r="Z2" s="457"/>
      <c r="AA2" s="457"/>
      <c r="AB2" s="457"/>
    </row>
    <row r="3" spans="1:28" s="53" customFormat="1" ht="17.25">
      <c r="A3" s="717" t="s">
        <v>222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U3" s="473"/>
      <c r="V3" s="473"/>
      <c r="W3" s="473"/>
      <c r="X3" s="473"/>
      <c r="Y3" s="473"/>
      <c r="Z3" s="473"/>
      <c r="AA3" s="473"/>
      <c r="AB3" s="473"/>
    </row>
    <row r="4" spans="1:28" s="78" customFormat="1" ht="12">
      <c r="A4" s="718" t="s">
        <v>463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U4" s="474"/>
      <c r="V4" s="474"/>
      <c r="W4" s="474"/>
      <c r="X4" s="474"/>
      <c r="Y4" s="474"/>
      <c r="Z4" s="474"/>
      <c r="AA4" s="474"/>
      <c r="AB4" s="474"/>
    </row>
    <row r="5" spans="1:29" ht="14.25">
      <c r="A5" s="38" t="s">
        <v>291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475"/>
      <c r="V5" s="475"/>
      <c r="W5" s="475"/>
      <c r="X5" s="475"/>
      <c r="Y5" s="475"/>
      <c r="Z5" s="475"/>
      <c r="AA5" s="475"/>
      <c r="AB5" s="475"/>
      <c r="AC5" s="38"/>
    </row>
    <row r="6" spans="1:29" ht="8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459"/>
      <c r="V6" s="459"/>
      <c r="W6" s="459"/>
      <c r="X6" s="459"/>
      <c r="Y6" s="459"/>
      <c r="Z6" s="459"/>
      <c r="AA6" s="459"/>
      <c r="AB6" s="459"/>
      <c r="AC6" s="21"/>
    </row>
    <row r="7" spans="1:29" ht="17.25" customHeight="1" thickTop="1">
      <c r="A7" s="719" t="s">
        <v>261</v>
      </c>
      <c r="B7" s="720"/>
      <c r="C7" s="768" t="s">
        <v>76</v>
      </c>
      <c r="D7" s="153"/>
      <c r="E7" s="16"/>
      <c r="F7" s="155" t="s">
        <v>297</v>
      </c>
      <c r="G7" s="16"/>
      <c r="H7" s="16"/>
      <c r="I7" s="16"/>
      <c r="J7" s="16"/>
      <c r="K7" s="16"/>
      <c r="L7" s="154" t="s">
        <v>298</v>
      </c>
      <c r="M7" s="16"/>
      <c r="N7" s="16"/>
      <c r="O7" s="16"/>
      <c r="P7" s="16" t="s">
        <v>295</v>
      </c>
      <c r="Q7" s="16"/>
      <c r="R7" s="16"/>
      <c r="S7" s="16"/>
      <c r="T7" s="15"/>
      <c r="U7" s="733" t="s">
        <v>75</v>
      </c>
      <c r="V7" s="733" t="s">
        <v>74</v>
      </c>
      <c r="W7" s="735" t="s">
        <v>32</v>
      </c>
      <c r="X7" s="736"/>
      <c r="Y7" s="736"/>
      <c r="Z7" s="736"/>
      <c r="AA7" s="736"/>
      <c r="AB7" s="736"/>
      <c r="AC7" s="190"/>
    </row>
    <row r="8" spans="1:29" ht="13.5" customHeight="1">
      <c r="A8" s="721"/>
      <c r="B8" s="722"/>
      <c r="C8" s="769"/>
      <c r="D8" s="737" t="s">
        <v>342</v>
      </c>
      <c r="E8" s="738"/>
      <c r="F8" s="738"/>
      <c r="G8" s="727" t="s">
        <v>72</v>
      </c>
      <c r="H8" s="728"/>
      <c r="I8" s="741" t="s">
        <v>343</v>
      </c>
      <c r="J8" s="742"/>
      <c r="K8" s="742"/>
      <c r="L8" s="742"/>
      <c r="M8" s="742"/>
      <c r="N8" s="742"/>
      <c r="O8" s="742"/>
      <c r="P8" s="742"/>
      <c r="Q8" s="738" t="s">
        <v>73</v>
      </c>
      <c r="R8" s="745"/>
      <c r="S8" s="746" t="s">
        <v>344</v>
      </c>
      <c r="T8" s="747"/>
      <c r="U8" s="734"/>
      <c r="V8" s="734"/>
      <c r="W8" s="752" t="s">
        <v>47</v>
      </c>
      <c r="X8" s="460"/>
      <c r="Y8" s="460"/>
      <c r="Z8" s="461"/>
      <c r="AA8" s="460"/>
      <c r="AB8" s="461"/>
      <c r="AC8" s="190"/>
    </row>
    <row r="9" spans="1:29" ht="16.5" customHeight="1">
      <c r="A9" s="721"/>
      <c r="B9" s="722"/>
      <c r="C9" s="769"/>
      <c r="D9" s="739"/>
      <c r="E9" s="721"/>
      <c r="F9" s="721"/>
      <c r="G9" s="727" t="s">
        <v>67</v>
      </c>
      <c r="H9" s="728"/>
      <c r="I9" s="743"/>
      <c r="J9" s="744"/>
      <c r="K9" s="744"/>
      <c r="L9" s="744"/>
      <c r="M9" s="744"/>
      <c r="N9" s="744"/>
      <c r="O9" s="744"/>
      <c r="P9" s="744"/>
      <c r="Q9" s="721"/>
      <c r="R9" s="722"/>
      <c r="S9" s="748"/>
      <c r="T9" s="749"/>
      <c r="U9" s="734"/>
      <c r="V9" s="734"/>
      <c r="W9" s="753"/>
      <c r="X9" s="463" t="s">
        <v>71</v>
      </c>
      <c r="Y9" s="463" t="s">
        <v>70</v>
      </c>
      <c r="Z9" s="461" t="s">
        <v>299</v>
      </c>
      <c r="AA9" s="463" t="s">
        <v>69</v>
      </c>
      <c r="AB9" s="461" t="s">
        <v>68</v>
      </c>
      <c r="AC9" s="190"/>
    </row>
    <row r="10" spans="1:29" ht="16.5" customHeight="1">
      <c r="A10" s="721"/>
      <c r="B10" s="722"/>
      <c r="C10" s="769"/>
      <c r="D10" s="739"/>
      <c r="E10" s="721"/>
      <c r="F10" s="721"/>
      <c r="G10" s="727" t="s">
        <v>345</v>
      </c>
      <c r="H10" s="728"/>
      <c r="I10" s="770" t="s">
        <v>380</v>
      </c>
      <c r="J10" s="771"/>
      <c r="K10" s="731" t="s">
        <v>378</v>
      </c>
      <c r="L10" s="732"/>
      <c r="M10" s="732"/>
      <c r="N10" s="732"/>
      <c r="O10" s="756" t="s">
        <v>66</v>
      </c>
      <c r="P10" s="738"/>
      <c r="Q10" s="721"/>
      <c r="R10" s="722"/>
      <c r="S10" s="748"/>
      <c r="T10" s="749"/>
      <c r="U10" s="757" t="s">
        <v>65</v>
      </c>
      <c r="V10" s="757" t="s">
        <v>64</v>
      </c>
      <c r="W10" s="753"/>
      <c r="X10" s="463"/>
      <c r="Y10" s="463"/>
      <c r="Z10" s="461"/>
      <c r="AA10" s="463"/>
      <c r="AB10" s="461"/>
      <c r="AC10" s="190"/>
    </row>
    <row r="11" spans="1:29" ht="16.5" customHeight="1">
      <c r="A11" s="721"/>
      <c r="B11" s="722"/>
      <c r="C11" s="769"/>
      <c r="D11" s="740"/>
      <c r="E11" s="723"/>
      <c r="F11" s="723"/>
      <c r="G11" s="758" t="s">
        <v>346</v>
      </c>
      <c r="H11" s="759"/>
      <c r="I11" s="760" t="s">
        <v>379</v>
      </c>
      <c r="J11" s="761"/>
      <c r="K11" s="758" t="s">
        <v>63</v>
      </c>
      <c r="L11" s="759"/>
      <c r="M11" s="762" t="s">
        <v>296</v>
      </c>
      <c r="N11" s="763"/>
      <c r="O11" s="764" t="s">
        <v>62</v>
      </c>
      <c r="P11" s="765"/>
      <c r="Q11" s="723"/>
      <c r="R11" s="724"/>
      <c r="S11" s="750"/>
      <c r="T11" s="751"/>
      <c r="U11" s="757"/>
      <c r="V11" s="757"/>
      <c r="W11" s="753"/>
      <c r="X11" s="463" t="s">
        <v>61</v>
      </c>
      <c r="Y11" s="463" t="s">
        <v>60</v>
      </c>
      <c r="Z11" s="461" t="s">
        <v>61</v>
      </c>
      <c r="AA11" s="463" t="s">
        <v>60</v>
      </c>
      <c r="AB11" s="461" t="s">
        <v>60</v>
      </c>
      <c r="AC11" s="190"/>
    </row>
    <row r="12" spans="1:29" ht="13.5">
      <c r="A12" s="723"/>
      <c r="B12" s="724"/>
      <c r="C12" s="769"/>
      <c r="D12" s="13" t="s">
        <v>47</v>
      </c>
      <c r="E12" s="13" t="s">
        <v>59</v>
      </c>
      <c r="F12" s="13" t="s">
        <v>58</v>
      </c>
      <c r="G12" s="13" t="s">
        <v>59</v>
      </c>
      <c r="H12" s="13" t="s">
        <v>58</v>
      </c>
      <c r="I12" s="14" t="s">
        <v>59</v>
      </c>
      <c r="J12" s="14" t="s">
        <v>58</v>
      </c>
      <c r="K12" s="14" t="s">
        <v>59</v>
      </c>
      <c r="L12" s="14" t="s">
        <v>58</v>
      </c>
      <c r="M12" s="101" t="s">
        <v>59</v>
      </c>
      <c r="N12" s="243" t="s">
        <v>58</v>
      </c>
      <c r="O12" s="13" t="s">
        <v>59</v>
      </c>
      <c r="P12" s="13" t="s">
        <v>58</v>
      </c>
      <c r="Q12" s="411" t="s">
        <v>59</v>
      </c>
      <c r="R12" s="412" t="s">
        <v>58</v>
      </c>
      <c r="S12" s="411" t="s">
        <v>59</v>
      </c>
      <c r="T12" s="412" t="s">
        <v>58</v>
      </c>
      <c r="U12" s="757"/>
      <c r="V12" s="757"/>
      <c r="W12" s="753"/>
      <c r="X12" s="465"/>
      <c r="Y12" s="466"/>
      <c r="Z12" s="467"/>
      <c r="AA12" s="465"/>
      <c r="AB12" s="476"/>
      <c r="AC12" s="190"/>
    </row>
    <row r="13" spans="1:29" s="164" customFormat="1" ht="16.5" customHeight="1">
      <c r="A13" s="245"/>
      <c r="B13" s="160"/>
      <c r="C13" s="161"/>
      <c r="D13" s="162" t="s">
        <v>49</v>
      </c>
      <c r="E13" s="162" t="s">
        <v>49</v>
      </c>
      <c r="F13" s="162" t="s">
        <v>49</v>
      </c>
      <c r="G13" s="162" t="s">
        <v>49</v>
      </c>
      <c r="H13" s="162" t="s">
        <v>49</v>
      </c>
      <c r="I13" s="162" t="s">
        <v>49</v>
      </c>
      <c r="J13" s="162" t="s">
        <v>49</v>
      </c>
      <c r="K13" s="162" t="s">
        <v>49</v>
      </c>
      <c r="L13" s="162" t="s">
        <v>49</v>
      </c>
      <c r="M13" s="162" t="s">
        <v>49</v>
      </c>
      <c r="N13" s="162" t="s">
        <v>49</v>
      </c>
      <c r="O13" s="162" t="s">
        <v>49</v>
      </c>
      <c r="P13" s="162" t="s">
        <v>49</v>
      </c>
      <c r="Q13" s="162" t="s">
        <v>49</v>
      </c>
      <c r="R13" s="162" t="s">
        <v>49</v>
      </c>
      <c r="S13" s="162" t="s">
        <v>49</v>
      </c>
      <c r="T13" s="162" t="s">
        <v>49</v>
      </c>
      <c r="U13" s="469" t="s">
        <v>30</v>
      </c>
      <c r="V13" s="469" t="s">
        <v>30</v>
      </c>
      <c r="W13" s="469" t="s">
        <v>30</v>
      </c>
      <c r="X13" s="469" t="s">
        <v>30</v>
      </c>
      <c r="Y13" s="469" t="s">
        <v>30</v>
      </c>
      <c r="Z13" s="469" t="s">
        <v>30</v>
      </c>
      <c r="AA13" s="469" t="s">
        <v>30</v>
      </c>
      <c r="AB13" s="469" t="s">
        <v>30</v>
      </c>
      <c r="AC13" s="163"/>
    </row>
    <row r="14" spans="1:34" s="20" customFormat="1" ht="13.5">
      <c r="A14" s="766" t="s">
        <v>47</v>
      </c>
      <c r="B14" s="767"/>
      <c r="C14" s="417">
        <v>849</v>
      </c>
      <c r="D14" s="418">
        <v>14679</v>
      </c>
      <c r="E14" s="418">
        <v>8184</v>
      </c>
      <c r="F14" s="418">
        <v>6495</v>
      </c>
      <c r="G14" s="418">
        <v>38</v>
      </c>
      <c r="H14" s="418">
        <v>18</v>
      </c>
      <c r="I14" s="418">
        <v>1103</v>
      </c>
      <c r="J14" s="418">
        <v>496</v>
      </c>
      <c r="K14" s="418">
        <v>6199</v>
      </c>
      <c r="L14" s="418">
        <v>3932</v>
      </c>
      <c r="M14" s="418">
        <v>822</v>
      </c>
      <c r="N14" s="418">
        <v>2061</v>
      </c>
      <c r="O14" s="418">
        <v>142</v>
      </c>
      <c r="P14" s="418">
        <v>69</v>
      </c>
      <c r="Q14" s="418">
        <v>26</v>
      </c>
      <c r="R14" s="418">
        <v>50</v>
      </c>
      <c r="S14" s="418">
        <v>120</v>
      </c>
      <c r="T14" s="418">
        <v>81</v>
      </c>
      <c r="U14" s="470">
        <v>4769527</v>
      </c>
      <c r="V14" s="470">
        <v>13315083</v>
      </c>
      <c r="W14" s="470">
        <v>25113601</v>
      </c>
      <c r="X14" s="470">
        <v>18967352</v>
      </c>
      <c r="Y14" s="470">
        <v>4985456</v>
      </c>
      <c r="Z14" s="470">
        <v>6357</v>
      </c>
      <c r="AA14" s="471">
        <v>90724</v>
      </c>
      <c r="AB14" s="471">
        <v>1160793</v>
      </c>
      <c r="AC14" s="19"/>
      <c r="AD14" s="554" t="e">
        <f>SUM(#REF!)-C14</f>
        <v>#REF!</v>
      </c>
      <c r="AE14" s="554">
        <f>SUM(E14:F14)-D14</f>
        <v>0</v>
      </c>
      <c r="AF14" s="554">
        <f>SUM(G14,K14,M14,O14)-E14</f>
        <v>-983</v>
      </c>
      <c r="AG14" s="554">
        <f>SUM(H14,L14,N14,P14)-F14</f>
        <v>-415</v>
      </c>
      <c r="AH14" s="554">
        <f>SUM(X14:AB14)-W14</f>
        <v>97081</v>
      </c>
    </row>
    <row r="15" spans="1:29" ht="10.5" customHeight="1">
      <c r="A15" s="96"/>
      <c r="B15" s="96"/>
      <c r="C15" s="376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470"/>
      <c r="V15" s="470"/>
      <c r="W15" s="470"/>
      <c r="X15" s="470"/>
      <c r="Y15" s="470"/>
      <c r="Z15" s="470"/>
      <c r="AA15" s="470"/>
      <c r="AB15" s="470"/>
      <c r="AC15" s="19"/>
    </row>
    <row r="16" spans="1:34" ht="14.25" customHeight="1">
      <c r="A16" s="133">
        <v>9</v>
      </c>
      <c r="B16" s="132" t="s">
        <v>2</v>
      </c>
      <c r="C16" s="555">
        <v>81</v>
      </c>
      <c r="D16" s="556">
        <v>1394</v>
      </c>
      <c r="E16" s="556">
        <v>530</v>
      </c>
      <c r="F16" s="556">
        <v>864</v>
      </c>
      <c r="G16" s="556">
        <v>7</v>
      </c>
      <c r="H16" s="556">
        <v>3</v>
      </c>
      <c r="I16" s="556">
        <v>96</v>
      </c>
      <c r="J16" s="556">
        <v>47</v>
      </c>
      <c r="K16" s="556">
        <v>303</v>
      </c>
      <c r="L16" s="556">
        <v>363</v>
      </c>
      <c r="M16" s="556">
        <v>119</v>
      </c>
      <c r="N16" s="556">
        <v>448</v>
      </c>
      <c r="O16" s="556">
        <v>5</v>
      </c>
      <c r="P16" s="556">
        <v>3</v>
      </c>
      <c r="Q16" s="556">
        <v>1</v>
      </c>
      <c r="R16" s="556">
        <v>9</v>
      </c>
      <c r="S16" s="556" t="s">
        <v>56</v>
      </c>
      <c r="T16" s="556" t="s">
        <v>56</v>
      </c>
      <c r="U16" s="384">
        <v>330254</v>
      </c>
      <c r="V16" s="384">
        <v>850490</v>
      </c>
      <c r="W16" s="384">
        <v>1570428</v>
      </c>
      <c r="X16" s="384">
        <v>1340784</v>
      </c>
      <c r="Y16" s="384">
        <v>86499</v>
      </c>
      <c r="Z16" s="384" t="s">
        <v>56</v>
      </c>
      <c r="AA16" s="546" t="s">
        <v>56</v>
      </c>
      <c r="AB16" s="546">
        <v>143145</v>
      </c>
      <c r="AC16" s="19"/>
      <c r="AD16" s="554" t="e">
        <f>SUM(#REF!)-C16</f>
        <v>#REF!</v>
      </c>
      <c r="AE16" s="554">
        <f>SUM(E16:F16)-D16</f>
        <v>0</v>
      </c>
      <c r="AF16" s="554">
        <f aca="true" t="shared" si="0" ref="AF16:AG39">SUM(G16,K16,M16,O16)-E16</f>
        <v>-96</v>
      </c>
      <c r="AG16" s="554">
        <f t="shared" si="0"/>
        <v>-47</v>
      </c>
      <c r="AH16" s="554">
        <f>SUM(X16:AB16)-W16</f>
        <v>0</v>
      </c>
    </row>
    <row r="17" spans="1:34" ht="14.25" customHeight="1">
      <c r="A17" s="133">
        <v>10</v>
      </c>
      <c r="B17" s="134" t="s">
        <v>46</v>
      </c>
      <c r="C17" s="555">
        <v>9</v>
      </c>
      <c r="D17" s="556">
        <v>188</v>
      </c>
      <c r="E17" s="556">
        <v>115</v>
      </c>
      <c r="F17" s="556">
        <v>73</v>
      </c>
      <c r="G17" s="556" t="s">
        <v>56</v>
      </c>
      <c r="H17" s="556" t="s">
        <v>56</v>
      </c>
      <c r="I17" s="556">
        <v>7</v>
      </c>
      <c r="J17" s="556">
        <v>5</v>
      </c>
      <c r="K17" s="556">
        <v>96</v>
      </c>
      <c r="L17" s="556">
        <v>42</v>
      </c>
      <c r="M17" s="556">
        <v>12</v>
      </c>
      <c r="N17" s="556">
        <v>26</v>
      </c>
      <c r="O17" s="556" t="s">
        <v>56</v>
      </c>
      <c r="P17" s="556" t="s">
        <v>56</v>
      </c>
      <c r="Q17" s="556">
        <v>1</v>
      </c>
      <c r="R17" s="556" t="s">
        <v>56</v>
      </c>
      <c r="S17" s="556" t="s">
        <v>56</v>
      </c>
      <c r="T17" s="556" t="s">
        <v>56</v>
      </c>
      <c r="U17" s="384">
        <v>79010</v>
      </c>
      <c r="V17" s="384">
        <v>148419</v>
      </c>
      <c r="W17" s="384">
        <v>541424</v>
      </c>
      <c r="X17" s="384">
        <v>532950</v>
      </c>
      <c r="Y17" s="546" t="s">
        <v>448</v>
      </c>
      <c r="Z17" s="546" t="s">
        <v>56</v>
      </c>
      <c r="AA17" s="546" t="s">
        <v>56</v>
      </c>
      <c r="AB17" s="546" t="s">
        <v>448</v>
      </c>
      <c r="AC17" s="98"/>
      <c r="AD17" s="554" t="e">
        <f>SUM(#REF!)-C17</f>
        <v>#REF!</v>
      </c>
      <c r="AE17" s="554">
        <f aca="true" t="shared" si="1" ref="AE17:AE38">SUM(E17:F17)-D17</f>
        <v>0</v>
      </c>
      <c r="AF17" s="554">
        <f t="shared" si="0"/>
        <v>-7</v>
      </c>
      <c r="AG17" s="554">
        <f t="shared" si="0"/>
        <v>-5</v>
      </c>
      <c r="AH17" s="554">
        <f>SUM(X17:AB17)-W17</f>
        <v>-8474</v>
      </c>
    </row>
    <row r="18" spans="1:34" ht="14.25" customHeight="1">
      <c r="A18" s="133">
        <v>11</v>
      </c>
      <c r="B18" s="134" t="s">
        <v>45</v>
      </c>
      <c r="C18" s="555">
        <v>206</v>
      </c>
      <c r="D18" s="556">
        <v>3675</v>
      </c>
      <c r="E18" s="556">
        <v>1356</v>
      </c>
      <c r="F18" s="556">
        <v>2319</v>
      </c>
      <c r="G18" s="556">
        <v>9</v>
      </c>
      <c r="H18" s="556">
        <v>4</v>
      </c>
      <c r="I18" s="556">
        <v>257</v>
      </c>
      <c r="J18" s="556">
        <v>107</v>
      </c>
      <c r="K18" s="556">
        <v>969</v>
      </c>
      <c r="L18" s="556">
        <v>1655</v>
      </c>
      <c r="M18" s="556">
        <v>139</v>
      </c>
      <c r="N18" s="556">
        <v>585</v>
      </c>
      <c r="O18" s="556">
        <v>39</v>
      </c>
      <c r="P18" s="556">
        <v>21</v>
      </c>
      <c r="Q18" s="556">
        <v>5</v>
      </c>
      <c r="R18" s="556">
        <v>11</v>
      </c>
      <c r="S18" s="556">
        <v>57</v>
      </c>
      <c r="T18" s="556">
        <v>53</v>
      </c>
      <c r="U18" s="384">
        <v>1020532</v>
      </c>
      <c r="V18" s="384">
        <v>1876093</v>
      </c>
      <c r="W18" s="384">
        <v>4009643</v>
      </c>
      <c r="X18" s="384">
        <v>1855780</v>
      </c>
      <c r="Y18" s="384">
        <v>2087020</v>
      </c>
      <c r="Z18" s="384">
        <v>1142</v>
      </c>
      <c r="AA18" s="384" t="s">
        <v>56</v>
      </c>
      <c r="AB18" s="546">
        <v>65701</v>
      </c>
      <c r="AC18" s="98"/>
      <c r="AD18" s="554" t="e">
        <f>SUM(#REF!)-C18</f>
        <v>#REF!</v>
      </c>
      <c r="AE18" s="554">
        <f t="shared" si="1"/>
        <v>0</v>
      </c>
      <c r="AF18" s="554">
        <f t="shared" si="0"/>
        <v>-200</v>
      </c>
      <c r="AG18" s="554">
        <f t="shared" si="0"/>
        <v>-54</v>
      </c>
      <c r="AH18" s="554">
        <f aca="true" t="shared" si="2" ref="AH18:AH39">SUM(X18:AB18)-W18</f>
        <v>0</v>
      </c>
    </row>
    <row r="19" spans="1:34" ht="14.25" customHeight="1">
      <c r="A19" s="133">
        <v>12</v>
      </c>
      <c r="B19" s="134" t="s">
        <v>44</v>
      </c>
      <c r="C19" s="555">
        <v>19</v>
      </c>
      <c r="D19" s="556">
        <v>270</v>
      </c>
      <c r="E19" s="556">
        <v>192</v>
      </c>
      <c r="F19" s="556">
        <v>78</v>
      </c>
      <c r="G19" s="556" t="s">
        <v>56</v>
      </c>
      <c r="H19" s="556" t="s">
        <v>56</v>
      </c>
      <c r="I19" s="556">
        <v>26</v>
      </c>
      <c r="J19" s="556">
        <v>10</v>
      </c>
      <c r="K19" s="556">
        <v>145</v>
      </c>
      <c r="L19" s="556">
        <v>47</v>
      </c>
      <c r="M19" s="556">
        <v>19</v>
      </c>
      <c r="N19" s="556">
        <v>20</v>
      </c>
      <c r="O19" s="556">
        <v>2</v>
      </c>
      <c r="P19" s="556">
        <v>1</v>
      </c>
      <c r="Q19" s="556">
        <v>2</v>
      </c>
      <c r="R19" s="556" t="s">
        <v>56</v>
      </c>
      <c r="S19" s="556" t="s">
        <v>56</v>
      </c>
      <c r="T19" s="556" t="s">
        <v>56</v>
      </c>
      <c r="U19" s="384">
        <v>90285</v>
      </c>
      <c r="V19" s="384">
        <v>266457</v>
      </c>
      <c r="W19" s="384">
        <v>513789</v>
      </c>
      <c r="X19" s="384">
        <v>427933</v>
      </c>
      <c r="Y19" s="384">
        <v>11630</v>
      </c>
      <c r="Z19" s="384" t="s">
        <v>56</v>
      </c>
      <c r="AA19" s="384" t="s">
        <v>56</v>
      </c>
      <c r="AB19" s="384">
        <v>74226</v>
      </c>
      <c r="AC19" s="98"/>
      <c r="AD19" s="554" t="e">
        <f>SUM(#REF!)-C19</f>
        <v>#REF!</v>
      </c>
      <c r="AE19" s="554">
        <f t="shared" si="1"/>
        <v>0</v>
      </c>
      <c r="AF19" s="554">
        <f t="shared" si="0"/>
        <v>-26</v>
      </c>
      <c r="AG19" s="554">
        <f t="shared" si="0"/>
        <v>-10</v>
      </c>
      <c r="AH19" s="554">
        <f>SUM(X19:AB19)-W19</f>
        <v>0</v>
      </c>
    </row>
    <row r="20" spans="1:34" ht="14.25" customHeight="1">
      <c r="A20" s="133">
        <v>13</v>
      </c>
      <c r="B20" s="134" t="s">
        <v>43</v>
      </c>
      <c r="C20" s="555">
        <v>16</v>
      </c>
      <c r="D20" s="556">
        <v>281</v>
      </c>
      <c r="E20" s="556">
        <v>198</v>
      </c>
      <c r="F20" s="556">
        <v>83</v>
      </c>
      <c r="G20" s="556" t="s">
        <v>56</v>
      </c>
      <c r="H20" s="556" t="s">
        <v>56</v>
      </c>
      <c r="I20" s="556">
        <v>21</v>
      </c>
      <c r="J20" s="556">
        <v>16</v>
      </c>
      <c r="K20" s="556">
        <v>164</v>
      </c>
      <c r="L20" s="556">
        <v>49</v>
      </c>
      <c r="M20" s="556">
        <v>12</v>
      </c>
      <c r="N20" s="556">
        <v>18</v>
      </c>
      <c r="O20" s="556">
        <v>1</v>
      </c>
      <c r="P20" s="556" t="s">
        <v>56</v>
      </c>
      <c r="Q20" s="556" t="s">
        <v>56</v>
      </c>
      <c r="R20" s="556" t="s">
        <v>56</v>
      </c>
      <c r="S20" s="556" t="s">
        <v>56</v>
      </c>
      <c r="T20" s="556" t="s">
        <v>56</v>
      </c>
      <c r="U20" s="384">
        <v>81508</v>
      </c>
      <c r="V20" s="384">
        <v>200633</v>
      </c>
      <c r="W20" s="384">
        <v>382944</v>
      </c>
      <c r="X20" s="384">
        <v>354522</v>
      </c>
      <c r="Y20" s="384">
        <v>26650</v>
      </c>
      <c r="Z20" s="384" t="s">
        <v>56</v>
      </c>
      <c r="AA20" s="384" t="s">
        <v>56</v>
      </c>
      <c r="AB20" s="546">
        <v>1772</v>
      </c>
      <c r="AC20" s="98"/>
      <c r="AD20" s="554" t="e">
        <f>SUM(#REF!)-C20</f>
        <v>#REF!</v>
      </c>
      <c r="AE20" s="554">
        <f t="shared" si="1"/>
        <v>0</v>
      </c>
      <c r="AF20" s="554">
        <f t="shared" si="0"/>
        <v>-21</v>
      </c>
      <c r="AG20" s="554">
        <f t="shared" si="0"/>
        <v>-16</v>
      </c>
      <c r="AH20" s="554">
        <f t="shared" si="2"/>
        <v>0</v>
      </c>
    </row>
    <row r="21" spans="1:34" ht="14.25" customHeight="1">
      <c r="A21" s="133">
        <v>14</v>
      </c>
      <c r="B21" s="134" t="s">
        <v>42</v>
      </c>
      <c r="C21" s="555">
        <v>36</v>
      </c>
      <c r="D21" s="556">
        <v>659</v>
      </c>
      <c r="E21" s="556">
        <v>414</v>
      </c>
      <c r="F21" s="556">
        <v>245</v>
      </c>
      <c r="G21" s="556" t="s">
        <v>56</v>
      </c>
      <c r="H21" s="556" t="s">
        <v>56</v>
      </c>
      <c r="I21" s="556">
        <v>35</v>
      </c>
      <c r="J21" s="556">
        <v>21</v>
      </c>
      <c r="K21" s="556">
        <v>332</v>
      </c>
      <c r="L21" s="556">
        <v>145</v>
      </c>
      <c r="M21" s="556">
        <v>43</v>
      </c>
      <c r="N21" s="556">
        <v>78</v>
      </c>
      <c r="O21" s="556">
        <v>4</v>
      </c>
      <c r="P21" s="556">
        <v>1</v>
      </c>
      <c r="Q21" s="556" t="s">
        <v>56</v>
      </c>
      <c r="R21" s="556">
        <v>2</v>
      </c>
      <c r="S21" s="556" t="s">
        <v>56</v>
      </c>
      <c r="T21" s="556" t="s">
        <v>56</v>
      </c>
      <c r="U21" s="384">
        <v>216301</v>
      </c>
      <c r="V21" s="384">
        <v>715507</v>
      </c>
      <c r="W21" s="384">
        <v>1252480</v>
      </c>
      <c r="X21" s="384">
        <v>1040164</v>
      </c>
      <c r="Y21" s="384">
        <v>47547</v>
      </c>
      <c r="Z21" s="384" t="s">
        <v>56</v>
      </c>
      <c r="AA21" s="384" t="s">
        <v>56</v>
      </c>
      <c r="AB21" s="384">
        <v>164769</v>
      </c>
      <c r="AC21" s="98"/>
      <c r="AD21" s="554" t="e">
        <f>SUM(#REF!)-C21</f>
        <v>#REF!</v>
      </c>
      <c r="AE21" s="554">
        <f t="shared" si="1"/>
        <v>0</v>
      </c>
      <c r="AF21" s="554">
        <f t="shared" si="0"/>
        <v>-35</v>
      </c>
      <c r="AG21" s="554">
        <f t="shared" si="0"/>
        <v>-21</v>
      </c>
      <c r="AH21" s="554">
        <f t="shared" si="2"/>
        <v>0</v>
      </c>
    </row>
    <row r="22" spans="1:34" ht="14.25" customHeight="1">
      <c r="A22" s="133">
        <v>15</v>
      </c>
      <c r="B22" s="134" t="s">
        <v>41</v>
      </c>
      <c r="C22" s="555">
        <v>40</v>
      </c>
      <c r="D22" s="556">
        <v>705</v>
      </c>
      <c r="E22" s="556">
        <v>373</v>
      </c>
      <c r="F22" s="556">
        <v>332</v>
      </c>
      <c r="G22" s="556">
        <v>2</v>
      </c>
      <c r="H22" s="556">
        <v>1</v>
      </c>
      <c r="I22" s="556">
        <v>67</v>
      </c>
      <c r="J22" s="556">
        <v>29</v>
      </c>
      <c r="K22" s="556">
        <v>278</v>
      </c>
      <c r="L22" s="556">
        <v>237</v>
      </c>
      <c r="M22" s="556">
        <v>17</v>
      </c>
      <c r="N22" s="556">
        <v>72</v>
      </c>
      <c r="O22" s="556">
        <v>13</v>
      </c>
      <c r="P22" s="556" t="s">
        <v>56</v>
      </c>
      <c r="Q22" s="556">
        <v>1</v>
      </c>
      <c r="R22" s="556" t="s">
        <v>56</v>
      </c>
      <c r="S22" s="556">
        <v>4</v>
      </c>
      <c r="T22" s="556">
        <v>7</v>
      </c>
      <c r="U22" s="384">
        <v>249496</v>
      </c>
      <c r="V22" s="384">
        <v>445018</v>
      </c>
      <c r="W22" s="384">
        <v>941018</v>
      </c>
      <c r="X22" s="384">
        <v>675807</v>
      </c>
      <c r="Y22" s="384">
        <v>212908</v>
      </c>
      <c r="Z22" s="384">
        <v>56</v>
      </c>
      <c r="AA22" s="546" t="s">
        <v>56</v>
      </c>
      <c r="AB22" s="546">
        <v>52247</v>
      </c>
      <c r="AC22" s="98"/>
      <c r="AD22" s="554" t="e">
        <f>SUM(#REF!)-C22</f>
        <v>#REF!</v>
      </c>
      <c r="AE22" s="554">
        <f t="shared" si="1"/>
        <v>0</v>
      </c>
      <c r="AF22" s="554">
        <f t="shared" si="0"/>
        <v>-63</v>
      </c>
      <c r="AG22" s="554">
        <f t="shared" si="0"/>
        <v>-22</v>
      </c>
      <c r="AH22" s="554">
        <f t="shared" si="2"/>
        <v>0</v>
      </c>
    </row>
    <row r="23" spans="1:34" ht="14.25" customHeight="1">
      <c r="A23" s="133">
        <v>16</v>
      </c>
      <c r="B23" s="135" t="s">
        <v>40</v>
      </c>
      <c r="C23" s="556">
        <v>14</v>
      </c>
      <c r="D23" s="556">
        <v>236</v>
      </c>
      <c r="E23" s="556">
        <v>179</v>
      </c>
      <c r="F23" s="556">
        <v>57</v>
      </c>
      <c r="G23" s="556" t="s">
        <v>56</v>
      </c>
      <c r="H23" s="556" t="s">
        <v>56</v>
      </c>
      <c r="I23" s="556">
        <v>15</v>
      </c>
      <c r="J23" s="556">
        <v>6</v>
      </c>
      <c r="K23" s="556">
        <v>136</v>
      </c>
      <c r="L23" s="556">
        <v>38</v>
      </c>
      <c r="M23" s="556">
        <v>13</v>
      </c>
      <c r="N23" s="556">
        <v>9</v>
      </c>
      <c r="O23" s="556">
        <v>15</v>
      </c>
      <c r="P23" s="556">
        <v>4</v>
      </c>
      <c r="Q23" s="556" t="s">
        <v>56</v>
      </c>
      <c r="R23" s="556" t="s">
        <v>56</v>
      </c>
      <c r="S23" s="556" t="s">
        <v>56</v>
      </c>
      <c r="T23" s="556" t="s">
        <v>56</v>
      </c>
      <c r="U23" s="384">
        <v>116780</v>
      </c>
      <c r="V23" s="384">
        <v>1111372</v>
      </c>
      <c r="W23" s="384">
        <v>1487682</v>
      </c>
      <c r="X23" s="384">
        <v>1128272</v>
      </c>
      <c r="Y23" s="384">
        <v>270087</v>
      </c>
      <c r="Z23" s="384" t="s">
        <v>56</v>
      </c>
      <c r="AA23" s="384" t="s">
        <v>56</v>
      </c>
      <c r="AB23" s="546">
        <v>89323</v>
      </c>
      <c r="AC23" s="98"/>
      <c r="AD23" s="554" t="e">
        <f>SUM(#REF!)-C23</f>
        <v>#REF!</v>
      </c>
      <c r="AE23" s="554">
        <f t="shared" si="1"/>
        <v>0</v>
      </c>
      <c r="AF23" s="554">
        <f t="shared" si="0"/>
        <v>-15</v>
      </c>
      <c r="AG23" s="554">
        <f t="shared" si="0"/>
        <v>-6</v>
      </c>
      <c r="AH23" s="554">
        <f t="shared" si="2"/>
        <v>0</v>
      </c>
    </row>
    <row r="24" spans="1:34" ht="14.25" customHeight="1">
      <c r="A24" s="133">
        <v>17</v>
      </c>
      <c r="B24" s="135" t="s">
        <v>39</v>
      </c>
      <c r="C24" s="556">
        <v>2</v>
      </c>
      <c r="D24" s="556">
        <v>32</v>
      </c>
      <c r="E24" s="556">
        <v>23</v>
      </c>
      <c r="F24" s="556">
        <v>9</v>
      </c>
      <c r="G24" s="556" t="s">
        <v>56</v>
      </c>
      <c r="H24" s="556" t="s">
        <v>56</v>
      </c>
      <c r="I24" s="556">
        <v>8</v>
      </c>
      <c r="J24" s="556" t="s">
        <v>56</v>
      </c>
      <c r="K24" s="556">
        <v>15</v>
      </c>
      <c r="L24" s="556">
        <v>6</v>
      </c>
      <c r="M24" s="556" t="s">
        <v>56</v>
      </c>
      <c r="N24" s="556">
        <v>3</v>
      </c>
      <c r="O24" s="556" t="s">
        <v>56</v>
      </c>
      <c r="P24" s="556"/>
      <c r="Q24" s="556" t="s">
        <v>56</v>
      </c>
      <c r="R24" s="556" t="s">
        <v>56</v>
      </c>
      <c r="S24" s="556" t="s">
        <v>56</v>
      </c>
      <c r="T24" s="556" t="s">
        <v>56</v>
      </c>
      <c r="U24" s="384" t="s">
        <v>448</v>
      </c>
      <c r="V24" s="384" t="s">
        <v>448</v>
      </c>
      <c r="W24" s="384" t="s">
        <v>448</v>
      </c>
      <c r="X24" s="384" t="s">
        <v>448</v>
      </c>
      <c r="Y24" s="384" t="s">
        <v>56</v>
      </c>
      <c r="Z24" s="384" t="s">
        <v>448</v>
      </c>
      <c r="AA24" s="384" t="s">
        <v>56</v>
      </c>
      <c r="AB24" s="384" t="s">
        <v>448</v>
      </c>
      <c r="AC24" s="98"/>
      <c r="AD24" s="554" t="e">
        <f>SUM(#REF!)-C24</f>
        <v>#REF!</v>
      </c>
      <c r="AE24" s="554">
        <f t="shared" si="1"/>
        <v>0</v>
      </c>
      <c r="AF24" s="554">
        <f t="shared" si="0"/>
        <v>-8</v>
      </c>
      <c r="AG24" s="554">
        <f t="shared" si="0"/>
        <v>0</v>
      </c>
      <c r="AH24" s="554" t="e">
        <f t="shared" si="2"/>
        <v>#VALUE!</v>
      </c>
    </row>
    <row r="25" spans="1:34" ht="14.25" customHeight="1">
      <c r="A25" s="136">
        <v>18</v>
      </c>
      <c r="B25" s="135" t="s">
        <v>227</v>
      </c>
      <c r="C25" s="556">
        <v>53</v>
      </c>
      <c r="D25" s="556">
        <v>896</v>
      </c>
      <c r="E25" s="556">
        <v>513</v>
      </c>
      <c r="F25" s="556">
        <v>383</v>
      </c>
      <c r="G25" s="556">
        <v>1</v>
      </c>
      <c r="H25" s="556" t="s">
        <v>56</v>
      </c>
      <c r="I25" s="556">
        <v>58</v>
      </c>
      <c r="J25" s="556">
        <v>17</v>
      </c>
      <c r="K25" s="556">
        <v>365</v>
      </c>
      <c r="L25" s="556">
        <v>213</v>
      </c>
      <c r="M25" s="556">
        <v>80</v>
      </c>
      <c r="N25" s="556">
        <v>141</v>
      </c>
      <c r="O25" s="556">
        <v>9</v>
      </c>
      <c r="P25" s="556">
        <v>12</v>
      </c>
      <c r="Q25" s="556" t="s">
        <v>56</v>
      </c>
      <c r="R25" s="556">
        <v>1</v>
      </c>
      <c r="S25" s="556" t="s">
        <v>56</v>
      </c>
      <c r="T25" s="556" t="s">
        <v>56</v>
      </c>
      <c r="U25" s="384">
        <v>265658</v>
      </c>
      <c r="V25" s="384">
        <v>797403</v>
      </c>
      <c r="W25" s="384">
        <v>1338552</v>
      </c>
      <c r="X25" s="384">
        <v>1172248</v>
      </c>
      <c r="Y25" s="546">
        <v>139721</v>
      </c>
      <c r="Z25" s="546">
        <v>4772</v>
      </c>
      <c r="AA25" s="546" t="s">
        <v>56</v>
      </c>
      <c r="AB25" s="546">
        <v>21811</v>
      </c>
      <c r="AC25" s="98"/>
      <c r="AD25" s="554" t="e">
        <f>SUM(#REF!)-C25</f>
        <v>#REF!</v>
      </c>
      <c r="AE25" s="554">
        <f t="shared" si="1"/>
        <v>0</v>
      </c>
      <c r="AF25" s="554">
        <f t="shared" si="0"/>
        <v>-58</v>
      </c>
      <c r="AG25" s="554">
        <f t="shared" si="0"/>
        <v>-17</v>
      </c>
      <c r="AH25" s="554">
        <f t="shared" si="2"/>
        <v>0</v>
      </c>
    </row>
    <row r="26" spans="1:34" ht="14.25" customHeight="1">
      <c r="A26" s="136">
        <v>19</v>
      </c>
      <c r="B26" s="137" t="s">
        <v>229</v>
      </c>
      <c r="C26" s="556">
        <v>2</v>
      </c>
      <c r="D26" s="556">
        <v>21</v>
      </c>
      <c r="E26" s="556">
        <v>14</v>
      </c>
      <c r="F26" s="556">
        <v>7</v>
      </c>
      <c r="G26" s="556" t="s">
        <v>56</v>
      </c>
      <c r="H26" s="556" t="s">
        <v>56</v>
      </c>
      <c r="I26" s="556">
        <v>3</v>
      </c>
      <c r="J26" s="556">
        <v>3</v>
      </c>
      <c r="K26" s="556">
        <v>11</v>
      </c>
      <c r="L26" s="556">
        <v>2</v>
      </c>
      <c r="M26" s="556" t="s">
        <v>56</v>
      </c>
      <c r="N26" s="556">
        <v>2</v>
      </c>
      <c r="O26" s="556" t="s">
        <v>56</v>
      </c>
      <c r="P26" s="556" t="s">
        <v>56</v>
      </c>
      <c r="Q26" s="556" t="s">
        <v>56</v>
      </c>
      <c r="R26" s="556" t="s">
        <v>56</v>
      </c>
      <c r="S26" s="556" t="s">
        <v>56</v>
      </c>
      <c r="T26" s="556" t="s">
        <v>56</v>
      </c>
      <c r="U26" s="384" t="s">
        <v>448</v>
      </c>
      <c r="V26" s="384" t="s">
        <v>448</v>
      </c>
      <c r="W26" s="384" t="s">
        <v>448</v>
      </c>
      <c r="X26" s="384" t="s">
        <v>448</v>
      </c>
      <c r="Y26" s="384" t="s">
        <v>448</v>
      </c>
      <c r="Z26" s="384" t="s">
        <v>56</v>
      </c>
      <c r="AA26" s="384" t="s">
        <v>448</v>
      </c>
      <c r="AB26" s="384" t="s">
        <v>448</v>
      </c>
      <c r="AC26" s="18"/>
      <c r="AD26" s="554" t="e">
        <f>SUM(#REF!)-C26</f>
        <v>#REF!</v>
      </c>
      <c r="AE26" s="554">
        <f t="shared" si="1"/>
        <v>0</v>
      </c>
      <c r="AF26" s="554">
        <f t="shared" si="0"/>
        <v>-3</v>
      </c>
      <c r="AG26" s="554">
        <f t="shared" si="0"/>
        <v>-3</v>
      </c>
      <c r="AH26" s="554" t="e">
        <f t="shared" si="2"/>
        <v>#VALUE!</v>
      </c>
    </row>
    <row r="27" spans="1:34" ht="14.25" customHeight="1">
      <c r="A27" s="136">
        <v>20</v>
      </c>
      <c r="B27" s="135" t="s">
        <v>26</v>
      </c>
      <c r="C27" s="556" t="s">
        <v>56</v>
      </c>
      <c r="D27" s="556" t="s">
        <v>56</v>
      </c>
      <c r="E27" s="556" t="s">
        <v>56</v>
      </c>
      <c r="F27" s="556" t="s">
        <v>56</v>
      </c>
      <c r="G27" s="556" t="s">
        <v>56</v>
      </c>
      <c r="H27" s="556" t="s">
        <v>56</v>
      </c>
      <c r="I27" s="556" t="s">
        <v>56</v>
      </c>
      <c r="J27" s="556" t="s">
        <v>56</v>
      </c>
      <c r="K27" s="556" t="s">
        <v>56</v>
      </c>
      <c r="L27" s="556" t="s">
        <v>56</v>
      </c>
      <c r="M27" s="556" t="s">
        <v>56</v>
      </c>
      <c r="N27" s="556" t="s">
        <v>56</v>
      </c>
      <c r="O27" s="556" t="s">
        <v>56</v>
      </c>
      <c r="P27" s="556" t="s">
        <v>56</v>
      </c>
      <c r="Q27" s="556" t="s">
        <v>56</v>
      </c>
      <c r="R27" s="556" t="s">
        <v>56</v>
      </c>
      <c r="S27" s="556" t="s">
        <v>56</v>
      </c>
      <c r="T27" s="556" t="s">
        <v>56</v>
      </c>
      <c r="U27" s="384" t="s">
        <v>56</v>
      </c>
      <c r="V27" s="384" t="s">
        <v>56</v>
      </c>
      <c r="W27" s="384" t="s">
        <v>56</v>
      </c>
      <c r="X27" s="384" t="s">
        <v>56</v>
      </c>
      <c r="Y27" s="546" t="s">
        <v>56</v>
      </c>
      <c r="Z27" s="546" t="s">
        <v>56</v>
      </c>
      <c r="AA27" s="546" t="s">
        <v>56</v>
      </c>
      <c r="AB27" s="546" t="s">
        <v>56</v>
      </c>
      <c r="AC27" s="18"/>
      <c r="AD27" s="554" t="e">
        <f>SUM(#REF!)-C27</f>
        <v>#REF!</v>
      </c>
      <c r="AE27" s="554" t="e">
        <f t="shared" si="1"/>
        <v>#VALUE!</v>
      </c>
      <c r="AF27" s="554" t="e">
        <f t="shared" si="0"/>
        <v>#VALUE!</v>
      </c>
      <c r="AG27" s="554" t="e">
        <f t="shared" si="0"/>
        <v>#VALUE!</v>
      </c>
      <c r="AH27" s="554" t="e">
        <f>SUM(X27:AB27)-W27</f>
        <v>#VALUE!</v>
      </c>
    </row>
    <row r="28" spans="1:34" ht="14.25" customHeight="1">
      <c r="A28" s="136">
        <v>21</v>
      </c>
      <c r="B28" s="135" t="s">
        <v>24</v>
      </c>
      <c r="C28" s="556">
        <v>45</v>
      </c>
      <c r="D28" s="556">
        <v>801</v>
      </c>
      <c r="E28" s="556">
        <v>687</v>
      </c>
      <c r="F28" s="556">
        <v>114</v>
      </c>
      <c r="G28" s="556" t="s">
        <v>56</v>
      </c>
      <c r="H28" s="556" t="s">
        <v>56</v>
      </c>
      <c r="I28" s="556">
        <v>49</v>
      </c>
      <c r="J28" s="556">
        <v>19</v>
      </c>
      <c r="K28" s="556">
        <v>558</v>
      </c>
      <c r="L28" s="556">
        <v>90</v>
      </c>
      <c r="M28" s="556">
        <v>57</v>
      </c>
      <c r="N28" s="556">
        <v>6</v>
      </c>
      <c r="O28" s="556">
        <v>23</v>
      </c>
      <c r="P28" s="556">
        <v>4</v>
      </c>
      <c r="Q28" s="556">
        <v>4</v>
      </c>
      <c r="R28" s="556">
        <v>1</v>
      </c>
      <c r="S28" s="556" t="s">
        <v>56</v>
      </c>
      <c r="T28" s="556">
        <v>5</v>
      </c>
      <c r="U28" s="384">
        <v>325183</v>
      </c>
      <c r="V28" s="384">
        <v>1414765</v>
      </c>
      <c r="W28" s="384">
        <v>2712947</v>
      </c>
      <c r="X28" s="384">
        <v>2499092</v>
      </c>
      <c r="Y28" s="546">
        <v>55449</v>
      </c>
      <c r="Z28" s="546" t="s">
        <v>56</v>
      </c>
      <c r="AA28" s="546" t="s">
        <v>56</v>
      </c>
      <c r="AB28" s="546">
        <v>158406</v>
      </c>
      <c r="AC28" s="18"/>
      <c r="AD28" s="554" t="e">
        <f>SUM(#REF!)-C28</f>
        <v>#REF!</v>
      </c>
      <c r="AE28" s="554">
        <f t="shared" si="1"/>
        <v>0</v>
      </c>
      <c r="AF28" s="554">
        <f t="shared" si="0"/>
        <v>-49</v>
      </c>
      <c r="AG28" s="554">
        <f t="shared" si="0"/>
        <v>-14</v>
      </c>
      <c r="AH28" s="554">
        <f>SUM(X28:AB28)-W28</f>
        <v>0</v>
      </c>
    </row>
    <row r="29" spans="1:34" ht="14.25" customHeight="1">
      <c r="A29" s="136">
        <v>22</v>
      </c>
      <c r="B29" s="135" t="s">
        <v>22</v>
      </c>
      <c r="C29" s="556">
        <v>9</v>
      </c>
      <c r="D29" s="556">
        <v>156</v>
      </c>
      <c r="E29" s="556">
        <v>123</v>
      </c>
      <c r="F29" s="556">
        <v>33</v>
      </c>
      <c r="G29" s="556" t="s">
        <v>56</v>
      </c>
      <c r="H29" s="556" t="s">
        <v>56</v>
      </c>
      <c r="I29" s="556">
        <v>14</v>
      </c>
      <c r="J29" s="556">
        <v>6</v>
      </c>
      <c r="K29" s="556">
        <v>102</v>
      </c>
      <c r="L29" s="556">
        <v>21</v>
      </c>
      <c r="M29" s="556">
        <v>4</v>
      </c>
      <c r="N29" s="556">
        <v>5</v>
      </c>
      <c r="O29" s="556">
        <v>3</v>
      </c>
      <c r="P29" s="556">
        <v>1</v>
      </c>
      <c r="Q29" s="556" t="s">
        <v>56</v>
      </c>
      <c r="R29" s="556" t="s">
        <v>56</v>
      </c>
      <c r="S29" s="556" t="s">
        <v>56</v>
      </c>
      <c r="T29" s="556" t="s">
        <v>56</v>
      </c>
      <c r="U29" s="384">
        <v>66991</v>
      </c>
      <c r="V29" s="384">
        <v>445573</v>
      </c>
      <c r="W29" s="384">
        <v>693786</v>
      </c>
      <c r="X29" s="384">
        <v>654715</v>
      </c>
      <c r="Y29" s="384">
        <v>8481</v>
      </c>
      <c r="Z29" s="384" t="s">
        <v>56</v>
      </c>
      <c r="AA29" s="384" t="s">
        <v>56</v>
      </c>
      <c r="AB29" s="546">
        <v>30590</v>
      </c>
      <c r="AC29" s="18"/>
      <c r="AD29" s="554" t="e">
        <f>SUM(#REF!)-C29</f>
        <v>#REF!</v>
      </c>
      <c r="AE29" s="554">
        <f t="shared" si="1"/>
        <v>0</v>
      </c>
      <c r="AF29" s="554">
        <f t="shared" si="0"/>
        <v>-14</v>
      </c>
      <c r="AG29" s="554">
        <f t="shared" si="0"/>
        <v>-6</v>
      </c>
      <c r="AH29" s="554">
        <f t="shared" si="2"/>
        <v>0</v>
      </c>
    </row>
    <row r="30" spans="1:34" ht="14.25" customHeight="1">
      <c r="A30" s="136">
        <v>23</v>
      </c>
      <c r="B30" s="135" t="s">
        <v>20</v>
      </c>
      <c r="C30" s="556">
        <v>6</v>
      </c>
      <c r="D30" s="556">
        <v>115</v>
      </c>
      <c r="E30" s="556">
        <v>92</v>
      </c>
      <c r="F30" s="556">
        <v>23</v>
      </c>
      <c r="G30" s="556" t="s">
        <v>56</v>
      </c>
      <c r="H30" s="556" t="s">
        <v>56</v>
      </c>
      <c r="I30" s="556">
        <v>6</v>
      </c>
      <c r="J30" s="556">
        <v>2</v>
      </c>
      <c r="K30" s="556">
        <v>60</v>
      </c>
      <c r="L30" s="556">
        <v>19</v>
      </c>
      <c r="M30" s="556">
        <v>25</v>
      </c>
      <c r="N30" s="556">
        <v>2</v>
      </c>
      <c r="O30" s="556">
        <v>1</v>
      </c>
      <c r="P30" s="556" t="s">
        <v>56</v>
      </c>
      <c r="Q30" s="556" t="s">
        <v>56</v>
      </c>
      <c r="R30" s="556" t="s">
        <v>56</v>
      </c>
      <c r="S30" s="556" t="s">
        <v>56</v>
      </c>
      <c r="T30" s="556" t="s">
        <v>56</v>
      </c>
      <c r="U30" s="384" t="s">
        <v>448</v>
      </c>
      <c r="V30" s="384" t="s">
        <v>448</v>
      </c>
      <c r="W30" s="384" t="s">
        <v>448</v>
      </c>
      <c r="X30" s="545" t="s">
        <v>448</v>
      </c>
      <c r="Y30" s="545">
        <v>27579</v>
      </c>
      <c r="Z30" s="545" t="s">
        <v>56</v>
      </c>
      <c r="AA30" s="546" t="s">
        <v>56</v>
      </c>
      <c r="AB30" s="546" t="s">
        <v>56</v>
      </c>
      <c r="AC30" s="18"/>
      <c r="AD30" s="554" t="e">
        <f>SUM(#REF!)-C30</f>
        <v>#REF!</v>
      </c>
      <c r="AE30" s="554">
        <f t="shared" si="1"/>
        <v>0</v>
      </c>
      <c r="AF30" s="554">
        <f t="shared" si="0"/>
        <v>-6</v>
      </c>
      <c r="AG30" s="554">
        <f t="shared" si="0"/>
        <v>-2</v>
      </c>
      <c r="AH30" s="554" t="e">
        <f>SUM(X30:AB30)-W30</f>
        <v>#VALUE!</v>
      </c>
    </row>
    <row r="31" spans="1:34" ht="14.25" customHeight="1">
      <c r="A31" s="136">
        <v>24</v>
      </c>
      <c r="B31" s="135" t="s">
        <v>18</v>
      </c>
      <c r="C31" s="556">
        <v>76</v>
      </c>
      <c r="D31" s="556">
        <v>1279</v>
      </c>
      <c r="E31" s="556">
        <v>968</v>
      </c>
      <c r="F31" s="556">
        <v>311</v>
      </c>
      <c r="G31" s="556">
        <v>7</v>
      </c>
      <c r="H31" s="556">
        <v>3</v>
      </c>
      <c r="I31" s="556">
        <v>100</v>
      </c>
      <c r="J31" s="556">
        <v>57</v>
      </c>
      <c r="K31" s="556">
        <v>774</v>
      </c>
      <c r="L31" s="556">
        <v>168</v>
      </c>
      <c r="M31" s="556">
        <v>75</v>
      </c>
      <c r="N31" s="556">
        <v>83</v>
      </c>
      <c r="O31" s="556">
        <v>18</v>
      </c>
      <c r="P31" s="556">
        <v>2</v>
      </c>
      <c r="Q31" s="556">
        <v>3</v>
      </c>
      <c r="R31" s="556" t="s">
        <v>56</v>
      </c>
      <c r="S31" s="556">
        <v>6</v>
      </c>
      <c r="T31" s="556">
        <v>2</v>
      </c>
      <c r="U31" s="384">
        <v>524932</v>
      </c>
      <c r="V31" s="384">
        <v>1922962</v>
      </c>
      <c r="W31" s="384">
        <v>3594643</v>
      </c>
      <c r="X31" s="384">
        <v>2498058</v>
      </c>
      <c r="Y31" s="384">
        <v>1024506</v>
      </c>
      <c r="Z31" s="384">
        <v>62</v>
      </c>
      <c r="AA31" s="546">
        <v>256</v>
      </c>
      <c r="AB31" s="546">
        <v>71761</v>
      </c>
      <c r="AC31" s="18"/>
      <c r="AD31" s="554" t="e">
        <f>SUM(#REF!)-C31</f>
        <v>#REF!</v>
      </c>
      <c r="AE31" s="554">
        <f t="shared" si="1"/>
        <v>0</v>
      </c>
      <c r="AF31" s="554">
        <f t="shared" si="0"/>
        <v>-94</v>
      </c>
      <c r="AG31" s="554">
        <f t="shared" si="0"/>
        <v>-55</v>
      </c>
      <c r="AH31" s="554">
        <f t="shared" si="2"/>
        <v>0</v>
      </c>
    </row>
    <row r="32" spans="1:34" ht="14.25" customHeight="1">
      <c r="A32" s="136">
        <v>25</v>
      </c>
      <c r="B32" s="135" t="s">
        <v>236</v>
      </c>
      <c r="C32" s="556">
        <v>13</v>
      </c>
      <c r="D32" s="556">
        <v>208</v>
      </c>
      <c r="E32" s="556">
        <v>172</v>
      </c>
      <c r="F32" s="556">
        <v>36</v>
      </c>
      <c r="G32" s="556" t="s">
        <v>56</v>
      </c>
      <c r="H32" s="556" t="s">
        <v>56</v>
      </c>
      <c r="I32" s="556">
        <v>29</v>
      </c>
      <c r="J32" s="556">
        <v>5</v>
      </c>
      <c r="K32" s="556">
        <v>137</v>
      </c>
      <c r="L32" s="556">
        <v>18</v>
      </c>
      <c r="M32" s="556">
        <v>6</v>
      </c>
      <c r="N32" s="556">
        <v>13</v>
      </c>
      <c r="O32" s="556" t="s">
        <v>56</v>
      </c>
      <c r="P32" s="556" t="s">
        <v>56</v>
      </c>
      <c r="Q32" s="556" t="s">
        <v>56</v>
      </c>
      <c r="R32" s="556" t="s">
        <v>56</v>
      </c>
      <c r="S32" s="556" t="s">
        <v>56</v>
      </c>
      <c r="T32" s="556" t="s">
        <v>56</v>
      </c>
      <c r="U32" s="384">
        <v>93298</v>
      </c>
      <c r="V32" s="384">
        <v>290916</v>
      </c>
      <c r="W32" s="384">
        <v>488674</v>
      </c>
      <c r="X32" s="384">
        <v>392293</v>
      </c>
      <c r="Y32" s="384">
        <v>11377</v>
      </c>
      <c r="Z32" s="384" t="s">
        <v>56</v>
      </c>
      <c r="AA32" s="384">
        <v>59318</v>
      </c>
      <c r="AB32" s="384">
        <v>25686</v>
      </c>
      <c r="AC32" s="18"/>
      <c r="AD32" s="554" t="e">
        <f>SUM(#REF!)-C32</f>
        <v>#REF!</v>
      </c>
      <c r="AE32" s="554">
        <f t="shared" si="1"/>
        <v>0</v>
      </c>
      <c r="AF32" s="554">
        <f t="shared" si="0"/>
        <v>-29</v>
      </c>
      <c r="AG32" s="554">
        <f t="shared" si="0"/>
        <v>-5</v>
      </c>
      <c r="AH32" s="554">
        <f t="shared" si="2"/>
        <v>0</v>
      </c>
    </row>
    <row r="33" spans="1:34" ht="14.25" customHeight="1">
      <c r="A33" s="136">
        <v>26</v>
      </c>
      <c r="B33" s="135" t="s">
        <v>238</v>
      </c>
      <c r="C33" s="556">
        <v>62</v>
      </c>
      <c r="D33" s="556">
        <v>1010</v>
      </c>
      <c r="E33" s="556">
        <v>804</v>
      </c>
      <c r="F33" s="556">
        <v>206</v>
      </c>
      <c r="G33" s="556">
        <v>1</v>
      </c>
      <c r="H33" s="556" t="s">
        <v>56</v>
      </c>
      <c r="I33" s="556">
        <v>96</v>
      </c>
      <c r="J33" s="556">
        <v>52</v>
      </c>
      <c r="K33" s="556">
        <v>632</v>
      </c>
      <c r="L33" s="556">
        <v>122</v>
      </c>
      <c r="M33" s="556">
        <v>72</v>
      </c>
      <c r="N33" s="556">
        <v>28</v>
      </c>
      <c r="O33" s="556">
        <v>3</v>
      </c>
      <c r="P33" s="556">
        <v>4</v>
      </c>
      <c r="Q33" s="556">
        <v>1</v>
      </c>
      <c r="R33" s="556" t="s">
        <v>56</v>
      </c>
      <c r="S33" s="556" t="s">
        <v>56</v>
      </c>
      <c r="T33" s="556" t="s">
        <v>56</v>
      </c>
      <c r="U33" s="384">
        <v>412922</v>
      </c>
      <c r="V33" s="384">
        <v>724145</v>
      </c>
      <c r="W33" s="384">
        <v>1605154</v>
      </c>
      <c r="X33" s="384">
        <v>1285607</v>
      </c>
      <c r="Y33" s="384">
        <v>284937</v>
      </c>
      <c r="Z33" s="384" t="s">
        <v>448</v>
      </c>
      <c r="AA33" s="384" t="s">
        <v>448</v>
      </c>
      <c r="AB33" s="546">
        <v>20526</v>
      </c>
      <c r="AC33" s="18"/>
      <c r="AD33" s="554" t="e">
        <f>SUM(#REF!)-C33</f>
        <v>#REF!</v>
      </c>
      <c r="AE33" s="554">
        <f t="shared" si="1"/>
        <v>0</v>
      </c>
      <c r="AF33" s="554">
        <f t="shared" si="0"/>
        <v>-96</v>
      </c>
      <c r="AG33" s="554">
        <f t="shared" si="0"/>
        <v>-52</v>
      </c>
      <c r="AH33" s="554">
        <f t="shared" si="2"/>
        <v>-14084</v>
      </c>
    </row>
    <row r="34" spans="1:34" ht="14.25" customHeight="1">
      <c r="A34" s="136">
        <v>27</v>
      </c>
      <c r="B34" s="134" t="s">
        <v>240</v>
      </c>
      <c r="C34" s="555">
        <v>4</v>
      </c>
      <c r="D34" s="556">
        <v>69</v>
      </c>
      <c r="E34" s="556">
        <v>36</v>
      </c>
      <c r="F34" s="556">
        <v>33</v>
      </c>
      <c r="G34" s="556" t="s">
        <v>56</v>
      </c>
      <c r="H34" s="556" t="s">
        <v>56</v>
      </c>
      <c r="I34" s="556">
        <v>7</v>
      </c>
      <c r="J34" s="556">
        <v>2</v>
      </c>
      <c r="K34" s="556">
        <v>29</v>
      </c>
      <c r="L34" s="556">
        <v>22</v>
      </c>
      <c r="M34" s="556" t="s">
        <v>56</v>
      </c>
      <c r="N34" s="556">
        <v>8</v>
      </c>
      <c r="O34" s="556" t="s">
        <v>56</v>
      </c>
      <c r="P34" s="556">
        <v>1</v>
      </c>
      <c r="Q34" s="556" t="s">
        <v>56</v>
      </c>
      <c r="R34" s="556" t="s">
        <v>56</v>
      </c>
      <c r="S34" s="556" t="s">
        <v>56</v>
      </c>
      <c r="T34" s="556" t="s">
        <v>56</v>
      </c>
      <c r="U34" s="384">
        <v>26998</v>
      </c>
      <c r="V34" s="384">
        <v>34523</v>
      </c>
      <c r="W34" s="384">
        <v>103116</v>
      </c>
      <c r="X34" s="384">
        <v>70686</v>
      </c>
      <c r="Y34" s="384">
        <v>18857</v>
      </c>
      <c r="Z34" s="384" t="s">
        <v>56</v>
      </c>
      <c r="AA34" s="384">
        <v>4898</v>
      </c>
      <c r="AB34" s="546">
        <v>8675</v>
      </c>
      <c r="AC34" s="18"/>
      <c r="AD34" s="554" t="e">
        <f>SUM(#REF!)-C34</f>
        <v>#REF!</v>
      </c>
      <c r="AE34" s="554">
        <f t="shared" si="1"/>
        <v>0</v>
      </c>
      <c r="AF34" s="554">
        <f t="shared" si="0"/>
        <v>-7</v>
      </c>
      <c r="AG34" s="554">
        <f t="shared" si="0"/>
        <v>-2</v>
      </c>
      <c r="AH34" s="554">
        <f t="shared" si="2"/>
        <v>0</v>
      </c>
    </row>
    <row r="35" spans="1:34" ht="14.25" customHeight="1">
      <c r="A35" s="136">
        <v>28</v>
      </c>
      <c r="B35" s="138" t="s">
        <v>12</v>
      </c>
      <c r="C35" s="555">
        <v>17</v>
      </c>
      <c r="D35" s="556">
        <v>321</v>
      </c>
      <c r="E35" s="556">
        <v>139</v>
      </c>
      <c r="F35" s="556">
        <v>182</v>
      </c>
      <c r="G35" s="556" t="s">
        <v>56</v>
      </c>
      <c r="H35" s="556" t="s">
        <v>56</v>
      </c>
      <c r="I35" s="556">
        <v>16</v>
      </c>
      <c r="J35" s="556">
        <v>7</v>
      </c>
      <c r="K35" s="556">
        <v>112</v>
      </c>
      <c r="L35" s="556">
        <v>85</v>
      </c>
      <c r="M35" s="556">
        <v>11</v>
      </c>
      <c r="N35" s="556">
        <v>89</v>
      </c>
      <c r="O35" s="556" t="s">
        <v>56</v>
      </c>
      <c r="P35" s="556">
        <v>1</v>
      </c>
      <c r="Q35" s="556" t="s">
        <v>56</v>
      </c>
      <c r="R35" s="556">
        <v>11</v>
      </c>
      <c r="S35" s="556" t="s">
        <v>56</v>
      </c>
      <c r="T35" s="556" t="s">
        <v>56</v>
      </c>
      <c r="U35" s="384">
        <v>101664</v>
      </c>
      <c r="V35" s="384">
        <v>297181</v>
      </c>
      <c r="W35" s="384">
        <v>482733</v>
      </c>
      <c r="X35" s="384">
        <v>361732</v>
      </c>
      <c r="Y35" s="384">
        <v>120776</v>
      </c>
      <c r="Z35" s="384" t="s">
        <v>56</v>
      </c>
      <c r="AA35" s="546">
        <v>22</v>
      </c>
      <c r="AB35" s="546">
        <v>203</v>
      </c>
      <c r="AC35" s="18"/>
      <c r="AD35" s="554" t="e">
        <f>SUM(#REF!)-C35</f>
        <v>#REF!</v>
      </c>
      <c r="AE35" s="554">
        <f t="shared" si="1"/>
        <v>0</v>
      </c>
      <c r="AF35" s="554">
        <f t="shared" si="0"/>
        <v>-16</v>
      </c>
      <c r="AG35" s="554">
        <f t="shared" si="0"/>
        <v>-7</v>
      </c>
      <c r="AH35" s="554">
        <f t="shared" si="2"/>
        <v>0</v>
      </c>
    </row>
    <row r="36" spans="1:34" ht="14.25" customHeight="1">
      <c r="A36" s="136">
        <v>29</v>
      </c>
      <c r="B36" s="138" t="s">
        <v>15</v>
      </c>
      <c r="C36" s="555">
        <v>26</v>
      </c>
      <c r="D36" s="556">
        <v>498</v>
      </c>
      <c r="E36" s="556">
        <v>271</v>
      </c>
      <c r="F36" s="556">
        <v>227</v>
      </c>
      <c r="G36" s="556">
        <v>3</v>
      </c>
      <c r="H36" s="556" t="s">
        <v>56</v>
      </c>
      <c r="I36" s="556">
        <v>29</v>
      </c>
      <c r="J36" s="556">
        <v>11</v>
      </c>
      <c r="K36" s="556">
        <v>209</v>
      </c>
      <c r="L36" s="556">
        <v>143</v>
      </c>
      <c r="M36" s="556">
        <v>30</v>
      </c>
      <c r="N36" s="556">
        <v>70</v>
      </c>
      <c r="O36" s="556" t="s">
        <v>56</v>
      </c>
      <c r="P36" s="556">
        <v>3</v>
      </c>
      <c r="Q36" s="556">
        <v>6</v>
      </c>
      <c r="R36" s="556">
        <v>3</v>
      </c>
      <c r="S36" s="556" t="s">
        <v>56</v>
      </c>
      <c r="T36" s="556" t="s">
        <v>56</v>
      </c>
      <c r="U36" s="384">
        <v>155416</v>
      </c>
      <c r="V36" s="384">
        <v>258557</v>
      </c>
      <c r="W36" s="384">
        <v>568118</v>
      </c>
      <c r="X36" s="384">
        <v>295818</v>
      </c>
      <c r="Y36" s="384">
        <v>211052</v>
      </c>
      <c r="Z36" s="384" t="s">
        <v>56</v>
      </c>
      <c r="AA36" s="546" t="s">
        <v>56</v>
      </c>
      <c r="AB36" s="384">
        <v>61248</v>
      </c>
      <c r="AC36" s="18"/>
      <c r="AD36" s="554" t="e">
        <f>SUM(#REF!)-C36</f>
        <v>#REF!</v>
      </c>
      <c r="AE36" s="554">
        <f t="shared" si="1"/>
        <v>0</v>
      </c>
      <c r="AF36" s="554">
        <f t="shared" si="0"/>
        <v>-29</v>
      </c>
      <c r="AG36" s="554">
        <f t="shared" si="0"/>
        <v>-11</v>
      </c>
      <c r="AH36" s="554">
        <f t="shared" si="2"/>
        <v>0</v>
      </c>
    </row>
    <row r="37" spans="1:34" ht="14.25" customHeight="1">
      <c r="A37" s="136">
        <v>30</v>
      </c>
      <c r="B37" s="134" t="s">
        <v>333</v>
      </c>
      <c r="C37" s="555">
        <v>1</v>
      </c>
      <c r="D37" s="556">
        <v>19</v>
      </c>
      <c r="E37" s="556">
        <v>1</v>
      </c>
      <c r="F37" s="556">
        <v>18</v>
      </c>
      <c r="G37" s="556" t="s">
        <v>56</v>
      </c>
      <c r="H37" s="556" t="s">
        <v>56</v>
      </c>
      <c r="I37" s="556">
        <v>1</v>
      </c>
      <c r="J37" s="556">
        <v>1</v>
      </c>
      <c r="K37" s="556" t="s">
        <v>56</v>
      </c>
      <c r="L37" s="556">
        <v>1</v>
      </c>
      <c r="M37" s="556" t="s">
        <v>56</v>
      </c>
      <c r="N37" s="556">
        <v>16</v>
      </c>
      <c r="O37" s="556" t="s">
        <v>56</v>
      </c>
      <c r="P37" s="556" t="s">
        <v>56</v>
      </c>
      <c r="Q37" s="556" t="s">
        <v>56</v>
      </c>
      <c r="R37" s="556" t="s">
        <v>56</v>
      </c>
      <c r="S37" s="556" t="s">
        <v>56</v>
      </c>
      <c r="T37" s="556" t="s">
        <v>56</v>
      </c>
      <c r="U37" s="384" t="s">
        <v>448</v>
      </c>
      <c r="V37" s="384" t="s">
        <v>448</v>
      </c>
      <c r="W37" s="384" t="s">
        <v>448</v>
      </c>
      <c r="X37" s="384" t="s">
        <v>56</v>
      </c>
      <c r="Y37" s="384" t="s">
        <v>448</v>
      </c>
      <c r="Z37" s="384" t="s">
        <v>56</v>
      </c>
      <c r="AA37" s="384" t="s">
        <v>56</v>
      </c>
      <c r="AB37" s="384" t="s">
        <v>56</v>
      </c>
      <c r="AC37" s="18"/>
      <c r="AD37" s="554" t="e">
        <f>SUM(#REF!)-C37</f>
        <v>#REF!</v>
      </c>
      <c r="AE37" s="554">
        <f t="shared" si="1"/>
        <v>0</v>
      </c>
      <c r="AF37" s="554">
        <f t="shared" si="0"/>
        <v>-1</v>
      </c>
      <c r="AG37" s="554">
        <f t="shared" si="0"/>
        <v>-1</v>
      </c>
      <c r="AH37" s="554" t="e">
        <f>SUM(X37:AB37)-W37</f>
        <v>#VALUE!</v>
      </c>
    </row>
    <row r="38" spans="1:34" ht="14.25" customHeight="1">
      <c r="A38" s="136">
        <v>31</v>
      </c>
      <c r="B38" s="134" t="s">
        <v>10</v>
      </c>
      <c r="C38" s="555">
        <v>12</v>
      </c>
      <c r="D38" s="556">
        <v>205</v>
      </c>
      <c r="E38" s="556">
        <v>123</v>
      </c>
      <c r="F38" s="556">
        <v>82</v>
      </c>
      <c r="G38" s="556">
        <v>2</v>
      </c>
      <c r="H38" s="556">
        <v>2</v>
      </c>
      <c r="I38" s="556">
        <v>6</v>
      </c>
      <c r="J38" s="556">
        <v>4</v>
      </c>
      <c r="K38" s="556">
        <v>103</v>
      </c>
      <c r="L38" s="556">
        <v>37</v>
      </c>
      <c r="M38" s="556">
        <v>10</v>
      </c>
      <c r="N38" s="556">
        <v>39</v>
      </c>
      <c r="O38" s="556">
        <v>2</v>
      </c>
      <c r="P38" s="556" t="s">
        <v>56</v>
      </c>
      <c r="Q38" s="556" t="s">
        <v>56</v>
      </c>
      <c r="R38" s="556" t="s">
        <v>56</v>
      </c>
      <c r="S38" s="556" t="s">
        <v>56</v>
      </c>
      <c r="T38" s="556" t="s">
        <v>56</v>
      </c>
      <c r="U38" s="384">
        <v>60666</v>
      </c>
      <c r="V38" s="384">
        <v>105084</v>
      </c>
      <c r="W38" s="384">
        <v>222180</v>
      </c>
      <c r="X38" s="384">
        <v>148452</v>
      </c>
      <c r="Y38" s="384">
        <v>67419</v>
      </c>
      <c r="Z38" s="384" t="s">
        <v>56</v>
      </c>
      <c r="AA38" s="384">
        <v>5122</v>
      </c>
      <c r="AB38" s="384">
        <v>1187</v>
      </c>
      <c r="AC38" s="18"/>
      <c r="AD38" s="554" t="e">
        <f>SUM(#REF!)-C38</f>
        <v>#REF!</v>
      </c>
      <c r="AE38" s="554">
        <f t="shared" si="1"/>
        <v>0</v>
      </c>
      <c r="AF38" s="554">
        <f t="shared" si="0"/>
        <v>-6</v>
      </c>
      <c r="AG38" s="554">
        <f t="shared" si="0"/>
        <v>-4</v>
      </c>
      <c r="AH38" s="554">
        <f t="shared" si="2"/>
        <v>0</v>
      </c>
    </row>
    <row r="39" spans="1:34" ht="14.25" customHeight="1">
      <c r="A39" s="139">
        <v>32</v>
      </c>
      <c r="B39" s="140" t="s">
        <v>1</v>
      </c>
      <c r="C39" s="557">
        <v>100</v>
      </c>
      <c r="D39" s="558">
        <v>1641</v>
      </c>
      <c r="E39" s="558">
        <v>861</v>
      </c>
      <c r="F39" s="558">
        <v>780</v>
      </c>
      <c r="G39" s="558">
        <v>6</v>
      </c>
      <c r="H39" s="558">
        <v>5</v>
      </c>
      <c r="I39" s="558">
        <v>157</v>
      </c>
      <c r="J39" s="558">
        <v>69</v>
      </c>
      <c r="K39" s="558">
        <v>669</v>
      </c>
      <c r="L39" s="558">
        <v>409</v>
      </c>
      <c r="M39" s="558">
        <v>78</v>
      </c>
      <c r="N39" s="558">
        <v>300</v>
      </c>
      <c r="O39" s="558">
        <v>4</v>
      </c>
      <c r="P39" s="558">
        <v>11</v>
      </c>
      <c r="Q39" s="558">
        <v>2</v>
      </c>
      <c r="R39" s="558">
        <v>12</v>
      </c>
      <c r="S39" s="558">
        <v>53</v>
      </c>
      <c r="T39" s="558">
        <v>14</v>
      </c>
      <c r="U39" s="559">
        <v>488773</v>
      </c>
      <c r="V39" s="559">
        <v>1275199</v>
      </c>
      <c r="W39" s="559">
        <v>2283165</v>
      </c>
      <c r="X39" s="552">
        <v>1966141</v>
      </c>
      <c r="Y39" s="552">
        <v>257294</v>
      </c>
      <c r="Z39" s="552">
        <v>9</v>
      </c>
      <c r="AA39" s="552">
        <v>2260</v>
      </c>
      <c r="AB39" s="553">
        <v>57461</v>
      </c>
      <c r="AC39" s="18"/>
      <c r="AD39" s="554" t="e">
        <f>SUM(#REF!)-C39</f>
        <v>#REF!</v>
      </c>
      <c r="AE39" s="554">
        <f>SUM(E39:F39)-D39</f>
        <v>0</v>
      </c>
      <c r="AF39" s="554">
        <f t="shared" si="0"/>
        <v>-104</v>
      </c>
      <c r="AG39" s="554">
        <f t="shared" si="0"/>
        <v>-55</v>
      </c>
      <c r="AH39" s="554">
        <f t="shared" si="2"/>
        <v>0</v>
      </c>
    </row>
    <row r="40" spans="1:54" s="254" customFormat="1" ht="13.5">
      <c r="A40" s="435" t="s">
        <v>427</v>
      </c>
      <c r="B40" s="8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330"/>
      <c r="S40" s="330"/>
      <c r="T40" s="330"/>
      <c r="U40" s="296"/>
      <c r="V40" s="33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</row>
    <row r="41" spans="1:28" s="95" customFormat="1" ht="17.25" customHeight="1">
      <c r="A41" s="406" t="s">
        <v>376</v>
      </c>
      <c r="B41" s="406"/>
      <c r="C41" s="406"/>
      <c r="D41" s="40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472"/>
      <c r="V41" s="472"/>
      <c r="W41" s="472"/>
      <c r="X41" s="472"/>
      <c r="Y41" s="472"/>
      <c r="Z41" s="472"/>
      <c r="AA41" s="472"/>
      <c r="AB41" s="472"/>
    </row>
    <row r="42" spans="21:28" s="95" customFormat="1" ht="13.5">
      <c r="U42" s="456"/>
      <c r="V42" s="456"/>
      <c r="W42" s="456"/>
      <c r="X42" s="456"/>
      <c r="Y42" s="456"/>
      <c r="Z42" s="456"/>
      <c r="AA42" s="456"/>
      <c r="AB42" s="456"/>
    </row>
  </sheetData>
  <sheetProtection/>
  <mergeCells count="28">
    <mergeCell ref="A1:B1"/>
    <mergeCell ref="A2:B2"/>
    <mergeCell ref="A3:M3"/>
    <mergeCell ref="A4:M4"/>
    <mergeCell ref="A7:B12"/>
    <mergeCell ref="C7:C12"/>
    <mergeCell ref="G10:H10"/>
    <mergeCell ref="I10:J10"/>
    <mergeCell ref="K10:N10"/>
    <mergeCell ref="U7:U9"/>
    <mergeCell ref="V7:V9"/>
    <mergeCell ref="W7:AB7"/>
    <mergeCell ref="D8:F11"/>
    <mergeCell ref="G8:H8"/>
    <mergeCell ref="I8:P9"/>
    <mergeCell ref="Q8:R11"/>
    <mergeCell ref="S8:T11"/>
    <mergeCell ref="W8:W12"/>
    <mergeCell ref="G9:H9"/>
    <mergeCell ref="A14:B14"/>
    <mergeCell ref="O10:P10"/>
    <mergeCell ref="U10:U12"/>
    <mergeCell ref="V10:V12"/>
    <mergeCell ref="G11:H11"/>
    <mergeCell ref="I11:J11"/>
    <mergeCell ref="K11:L11"/>
    <mergeCell ref="M11:N11"/>
    <mergeCell ref="O11:P11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1496062992125984" footer="0.31496062992125984"/>
  <pageSetup blackAndWhite="1" fitToWidth="2" horizontalDpi="600" verticalDpi="600" orientation="portrait" paperSize="9" scale="63" r:id="rId1"/>
  <colBreaks count="1" manualBreakCount="1">
    <brk id="16" min="1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G42"/>
  <sheetViews>
    <sheetView showGridLines="0" view="pageBreakPreview" zoomScale="75" zoomScaleSheetLayoutView="75" zoomScalePageLayoutView="0" workbookViewId="0" topLeftCell="A1">
      <pane xSplit="2" ySplit="12" topLeftCell="C13" activePane="bottomRight" state="frozen"/>
      <selection pane="topLeft"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ColWidth="9.00390625" defaultRowHeight="13.5"/>
  <cols>
    <col min="1" max="1" width="3.125" style="100" customWidth="1"/>
    <col min="2" max="2" width="15.00390625" style="100" customWidth="1"/>
    <col min="3" max="3" width="12.625" style="100" customWidth="1"/>
    <col min="4" max="6" width="10.625" style="100" customWidth="1"/>
    <col min="7" max="8" width="9.625" style="100" customWidth="1"/>
    <col min="9" max="12" width="8.625" style="100" customWidth="1"/>
    <col min="13" max="16" width="9.625" style="100" customWidth="1"/>
    <col min="17" max="20" width="12.625" style="100" customWidth="1"/>
    <col min="21" max="21" width="3.125" style="100" customWidth="1"/>
    <col min="22" max="22" width="15.00390625" style="100" customWidth="1"/>
    <col min="23" max="23" width="13.00390625" style="100" customWidth="1"/>
    <col min="24" max="24" width="13.50390625" style="100" customWidth="1"/>
    <col min="25" max="25" width="13.25390625" style="100" customWidth="1"/>
    <col min="26" max="30" width="13.00390625" style="100" customWidth="1"/>
    <col min="31" max="31" width="17.75390625" style="100" customWidth="1"/>
    <col min="32" max="32" width="15.625" style="100" customWidth="1"/>
    <col min="33" max="36" width="14.875" style="100" customWidth="1"/>
    <col min="37" max="37" width="14.875" style="456" customWidth="1"/>
    <col min="38" max="38" width="15.25390625" style="100" customWidth="1"/>
    <col min="39" max="39" width="3.125" style="100" customWidth="1"/>
    <col min="40" max="40" width="15.00390625" style="100" customWidth="1"/>
    <col min="41" max="51" width="17.375" style="100" customWidth="1"/>
    <col min="52" max="55" width="9.00390625" style="100" customWidth="1"/>
    <col min="56" max="57" width="11.875" style="100" bestFit="1" customWidth="1"/>
    <col min="58" max="58" width="9.875" style="100" bestFit="1" customWidth="1"/>
    <col min="59" max="16384" width="9.00390625" style="100" customWidth="1"/>
  </cols>
  <sheetData>
    <row r="1" spans="1:2" ht="13.5">
      <c r="A1" s="674" t="s">
        <v>198</v>
      </c>
      <c r="B1" s="674"/>
    </row>
    <row r="2" spans="1:40" ht="13.5">
      <c r="A2" s="817" t="s">
        <v>55</v>
      </c>
      <c r="B2" s="817"/>
      <c r="U2" s="817" t="s">
        <v>55</v>
      </c>
      <c r="V2" s="817"/>
      <c r="AM2" s="817" t="s">
        <v>55</v>
      </c>
      <c r="AN2" s="817"/>
    </row>
    <row r="3" spans="1:51" ht="17.25">
      <c r="A3" s="818" t="s">
        <v>54</v>
      </c>
      <c r="B3" s="818"/>
      <c r="C3" s="818"/>
      <c r="D3" s="818"/>
      <c r="E3" s="818"/>
      <c r="F3" s="81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77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</row>
    <row r="4" spans="1:51" s="80" customFormat="1" ht="12">
      <c r="A4" s="819" t="s">
        <v>463</v>
      </c>
      <c r="B4" s="819"/>
      <c r="C4" s="819"/>
      <c r="D4" s="819"/>
      <c r="E4" s="819"/>
      <c r="F4" s="81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478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</row>
    <row r="5" spans="1:51" ht="14.25">
      <c r="A5" s="51" t="s">
        <v>284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 t="s">
        <v>370</v>
      </c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475"/>
      <c r="AL5" s="51"/>
      <c r="AM5" s="51"/>
      <c r="AN5" s="51" t="s">
        <v>370</v>
      </c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</row>
    <row r="6" spans="1:51" ht="8.25" customHeight="1" thickBo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45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</row>
    <row r="7" spans="1:51" ht="17.25" customHeight="1" thickTop="1">
      <c r="A7" s="791" t="s">
        <v>261</v>
      </c>
      <c r="B7" s="792"/>
      <c r="C7" s="405" t="s">
        <v>34</v>
      </c>
      <c r="D7" s="810" t="s">
        <v>348</v>
      </c>
      <c r="E7" s="811"/>
      <c r="F7" s="811"/>
      <c r="G7" s="811"/>
      <c r="H7" s="811"/>
      <c r="I7" s="811"/>
      <c r="J7" s="811"/>
      <c r="K7" s="811"/>
      <c r="L7" s="811"/>
      <c r="M7" s="811" t="s">
        <v>349</v>
      </c>
      <c r="N7" s="811"/>
      <c r="O7" s="811"/>
      <c r="P7" s="811"/>
      <c r="Q7" s="811"/>
      <c r="R7" s="811"/>
      <c r="S7" s="811"/>
      <c r="T7" s="812"/>
      <c r="U7" s="791" t="s">
        <v>38</v>
      </c>
      <c r="V7" s="792"/>
      <c r="W7" s="798" t="s">
        <v>52</v>
      </c>
      <c r="X7" s="798"/>
      <c r="Y7" s="798"/>
      <c r="Z7" s="797" t="s">
        <v>301</v>
      </c>
      <c r="AA7" s="798"/>
      <c r="AB7" s="798"/>
      <c r="AC7" s="798"/>
      <c r="AD7" s="798"/>
      <c r="AE7" s="798" t="s">
        <v>302</v>
      </c>
      <c r="AF7" s="802"/>
      <c r="AG7" s="797" t="s">
        <v>32</v>
      </c>
      <c r="AH7" s="798"/>
      <c r="AI7" s="798"/>
      <c r="AJ7" s="798"/>
      <c r="AK7" s="798"/>
      <c r="AL7" s="798"/>
      <c r="AM7" s="791" t="s">
        <v>261</v>
      </c>
      <c r="AN7" s="792"/>
      <c r="AO7" s="797" t="s">
        <v>93</v>
      </c>
      <c r="AP7" s="798"/>
      <c r="AQ7" s="798"/>
      <c r="AR7" s="798"/>
      <c r="AS7" s="798"/>
      <c r="AT7" s="798"/>
      <c r="AU7" s="798"/>
      <c r="AV7" s="798"/>
      <c r="AW7" s="798"/>
      <c r="AX7" s="798"/>
      <c r="AY7" s="798"/>
    </row>
    <row r="8" spans="1:51" ht="17.25" customHeight="1">
      <c r="A8" s="793"/>
      <c r="B8" s="794"/>
      <c r="C8" s="772" t="s">
        <v>92</v>
      </c>
      <c r="D8" s="737" t="s">
        <v>342</v>
      </c>
      <c r="E8" s="738"/>
      <c r="F8" s="738"/>
      <c r="G8" s="727" t="s">
        <v>72</v>
      </c>
      <c r="H8" s="728"/>
      <c r="I8" s="741" t="s">
        <v>381</v>
      </c>
      <c r="J8" s="742"/>
      <c r="K8" s="742"/>
      <c r="L8" s="742"/>
      <c r="M8" s="742" t="s">
        <v>382</v>
      </c>
      <c r="N8" s="742"/>
      <c r="O8" s="742"/>
      <c r="P8" s="785"/>
      <c r="Q8" s="756" t="s">
        <v>73</v>
      </c>
      <c r="R8" s="745"/>
      <c r="S8" s="746" t="s">
        <v>347</v>
      </c>
      <c r="T8" s="747"/>
      <c r="U8" s="793"/>
      <c r="V8" s="794"/>
      <c r="W8" s="788" t="s">
        <v>47</v>
      </c>
      <c r="X8" s="813" t="s">
        <v>433</v>
      </c>
      <c r="Y8" s="790" t="s">
        <v>91</v>
      </c>
      <c r="Z8" s="433"/>
      <c r="AA8" s="790" t="s">
        <v>262</v>
      </c>
      <c r="AB8" s="777" t="s">
        <v>263</v>
      </c>
      <c r="AC8" s="777" t="s">
        <v>264</v>
      </c>
      <c r="AD8" s="799" t="s">
        <v>339</v>
      </c>
      <c r="AE8" s="801" t="s">
        <v>281</v>
      </c>
      <c r="AF8" s="790" t="s">
        <v>282</v>
      </c>
      <c r="AG8" s="782" t="s">
        <v>47</v>
      </c>
      <c r="AH8" s="790" t="s">
        <v>90</v>
      </c>
      <c r="AI8" s="790" t="s">
        <v>89</v>
      </c>
      <c r="AJ8" s="803" t="s">
        <v>300</v>
      </c>
      <c r="AK8" s="804" t="s">
        <v>88</v>
      </c>
      <c r="AL8" s="782" t="s">
        <v>87</v>
      </c>
      <c r="AM8" s="793"/>
      <c r="AN8" s="794"/>
      <c r="AO8" s="28"/>
      <c r="AP8" s="777" t="s">
        <v>86</v>
      </c>
      <c r="AQ8" s="777"/>
      <c r="AR8" s="777"/>
      <c r="AS8" s="777"/>
      <c r="AT8" s="778"/>
      <c r="AU8" s="806" t="s">
        <v>85</v>
      </c>
      <c r="AV8" s="777" t="s">
        <v>84</v>
      </c>
      <c r="AW8" s="807" t="s">
        <v>83</v>
      </c>
      <c r="AX8" s="808"/>
      <c r="AY8" s="801"/>
    </row>
    <row r="9" spans="1:51" ht="13.5" customHeight="1">
      <c r="A9" s="793"/>
      <c r="B9" s="794"/>
      <c r="C9" s="772"/>
      <c r="D9" s="739"/>
      <c r="E9" s="721"/>
      <c r="F9" s="721"/>
      <c r="G9" s="727" t="s">
        <v>67</v>
      </c>
      <c r="H9" s="728"/>
      <c r="I9" s="816"/>
      <c r="J9" s="786"/>
      <c r="K9" s="786"/>
      <c r="L9" s="786"/>
      <c r="M9" s="786"/>
      <c r="N9" s="786"/>
      <c r="O9" s="786"/>
      <c r="P9" s="787"/>
      <c r="Q9" s="739"/>
      <c r="R9" s="722"/>
      <c r="S9" s="748"/>
      <c r="T9" s="749"/>
      <c r="U9" s="793"/>
      <c r="V9" s="794"/>
      <c r="W9" s="789"/>
      <c r="X9" s="814"/>
      <c r="Y9" s="773"/>
      <c r="Z9" s="26"/>
      <c r="AA9" s="773"/>
      <c r="AB9" s="777"/>
      <c r="AC9" s="777"/>
      <c r="AD9" s="800"/>
      <c r="AE9" s="794"/>
      <c r="AF9" s="773"/>
      <c r="AG9" s="783"/>
      <c r="AH9" s="773"/>
      <c r="AI9" s="773"/>
      <c r="AJ9" s="777"/>
      <c r="AK9" s="805"/>
      <c r="AL9" s="783"/>
      <c r="AM9" s="793"/>
      <c r="AN9" s="794"/>
      <c r="AO9" s="432"/>
      <c r="AP9" s="777"/>
      <c r="AQ9" s="777"/>
      <c r="AR9" s="777"/>
      <c r="AS9" s="777"/>
      <c r="AT9" s="778"/>
      <c r="AU9" s="806"/>
      <c r="AV9" s="777"/>
      <c r="AW9" s="800"/>
      <c r="AX9" s="793"/>
      <c r="AY9" s="794"/>
    </row>
    <row r="10" spans="1:51" ht="13.5">
      <c r="A10" s="793"/>
      <c r="B10" s="794"/>
      <c r="C10" s="772"/>
      <c r="D10" s="739"/>
      <c r="E10" s="721"/>
      <c r="F10" s="721"/>
      <c r="G10" s="727" t="s">
        <v>345</v>
      </c>
      <c r="H10" s="727"/>
      <c r="I10" s="729" t="s">
        <v>380</v>
      </c>
      <c r="J10" s="730"/>
      <c r="K10" s="779" t="s">
        <v>383</v>
      </c>
      <c r="L10" s="780"/>
      <c r="M10" s="780" t="s">
        <v>384</v>
      </c>
      <c r="N10" s="781"/>
      <c r="O10" s="756" t="s">
        <v>66</v>
      </c>
      <c r="P10" s="738"/>
      <c r="Q10" s="739"/>
      <c r="R10" s="722"/>
      <c r="S10" s="748"/>
      <c r="T10" s="749"/>
      <c r="U10" s="793"/>
      <c r="V10" s="794"/>
      <c r="W10" s="789"/>
      <c r="X10" s="814"/>
      <c r="Y10" s="773"/>
      <c r="Z10" s="26" t="s">
        <v>363</v>
      </c>
      <c r="AA10" s="773"/>
      <c r="AB10" s="777"/>
      <c r="AC10" s="777"/>
      <c r="AD10" s="800"/>
      <c r="AE10" s="794"/>
      <c r="AF10" s="773"/>
      <c r="AG10" s="783"/>
      <c r="AH10" s="773"/>
      <c r="AI10" s="773"/>
      <c r="AJ10" s="777"/>
      <c r="AK10" s="805"/>
      <c r="AL10" s="783"/>
      <c r="AM10" s="793"/>
      <c r="AN10" s="794"/>
      <c r="AO10" s="432" t="s">
        <v>364</v>
      </c>
      <c r="AP10" s="777"/>
      <c r="AQ10" s="777"/>
      <c r="AR10" s="777"/>
      <c r="AS10" s="777"/>
      <c r="AT10" s="778"/>
      <c r="AU10" s="806"/>
      <c r="AV10" s="777"/>
      <c r="AW10" s="809"/>
      <c r="AX10" s="795"/>
      <c r="AY10" s="796"/>
    </row>
    <row r="11" spans="1:51" ht="16.5" customHeight="1">
      <c r="A11" s="793"/>
      <c r="B11" s="794"/>
      <c r="C11" s="772"/>
      <c r="D11" s="740"/>
      <c r="E11" s="723"/>
      <c r="F11" s="723"/>
      <c r="G11" s="758" t="s">
        <v>346</v>
      </c>
      <c r="H11" s="758"/>
      <c r="I11" s="758" t="s">
        <v>379</v>
      </c>
      <c r="J11" s="759"/>
      <c r="K11" s="758" t="s">
        <v>63</v>
      </c>
      <c r="L11" s="758"/>
      <c r="M11" s="762" t="s">
        <v>296</v>
      </c>
      <c r="N11" s="762"/>
      <c r="O11" s="764" t="s">
        <v>62</v>
      </c>
      <c r="P11" s="765"/>
      <c r="Q11" s="740"/>
      <c r="R11" s="724"/>
      <c r="S11" s="750"/>
      <c r="T11" s="751"/>
      <c r="U11" s="793"/>
      <c r="V11" s="794"/>
      <c r="W11" s="789"/>
      <c r="X11" s="814"/>
      <c r="Y11" s="773"/>
      <c r="Z11" s="26"/>
      <c r="AA11" s="773"/>
      <c r="AB11" s="777"/>
      <c r="AC11" s="777"/>
      <c r="AD11" s="800"/>
      <c r="AE11" s="794"/>
      <c r="AF11" s="773"/>
      <c r="AG11" s="783"/>
      <c r="AH11" s="773"/>
      <c r="AI11" s="773"/>
      <c r="AJ11" s="777"/>
      <c r="AK11" s="805"/>
      <c r="AL11" s="783"/>
      <c r="AM11" s="793"/>
      <c r="AN11" s="794"/>
      <c r="AO11" s="432"/>
      <c r="AP11" s="776" t="s">
        <v>47</v>
      </c>
      <c r="AQ11" s="777" t="s">
        <v>82</v>
      </c>
      <c r="AR11" s="777" t="s">
        <v>81</v>
      </c>
      <c r="AS11" s="777" t="s">
        <v>80</v>
      </c>
      <c r="AT11" s="778" t="s">
        <v>1</v>
      </c>
      <c r="AU11" s="806"/>
      <c r="AV11" s="777"/>
      <c r="AW11" s="772" t="s">
        <v>79</v>
      </c>
      <c r="AX11" s="772" t="s">
        <v>78</v>
      </c>
      <c r="AY11" s="773" t="s">
        <v>77</v>
      </c>
    </row>
    <row r="12" spans="1:51" ht="13.5">
      <c r="A12" s="795"/>
      <c r="B12" s="796"/>
      <c r="C12" s="772"/>
      <c r="D12" s="27" t="s">
        <v>47</v>
      </c>
      <c r="E12" s="27" t="s">
        <v>59</v>
      </c>
      <c r="F12" s="407" t="s">
        <v>58</v>
      </c>
      <c r="G12" s="13" t="s">
        <v>59</v>
      </c>
      <c r="H12" s="13" t="s">
        <v>58</v>
      </c>
      <c r="I12" s="13" t="s">
        <v>59</v>
      </c>
      <c r="J12" s="13" t="s">
        <v>58</v>
      </c>
      <c r="K12" s="101" t="s">
        <v>59</v>
      </c>
      <c r="L12" s="411" t="s">
        <v>58</v>
      </c>
      <c r="M12" s="101" t="s">
        <v>59</v>
      </c>
      <c r="N12" s="243" t="s">
        <v>58</v>
      </c>
      <c r="O12" s="13" t="s">
        <v>59</v>
      </c>
      <c r="P12" s="13" t="s">
        <v>58</v>
      </c>
      <c r="Q12" s="26" t="s">
        <v>59</v>
      </c>
      <c r="R12" s="26" t="s">
        <v>58</v>
      </c>
      <c r="S12" s="101" t="s">
        <v>59</v>
      </c>
      <c r="T12" s="412" t="s">
        <v>58</v>
      </c>
      <c r="U12" s="795"/>
      <c r="V12" s="796"/>
      <c r="W12" s="789"/>
      <c r="X12" s="815"/>
      <c r="Y12" s="773"/>
      <c r="Z12" s="26"/>
      <c r="AA12" s="773"/>
      <c r="AB12" s="777"/>
      <c r="AC12" s="777"/>
      <c r="AD12" s="800"/>
      <c r="AE12" s="794"/>
      <c r="AF12" s="773"/>
      <c r="AG12" s="783"/>
      <c r="AH12" s="773"/>
      <c r="AI12" s="773"/>
      <c r="AJ12" s="777"/>
      <c r="AK12" s="805"/>
      <c r="AL12" s="784"/>
      <c r="AM12" s="795"/>
      <c r="AN12" s="796"/>
      <c r="AO12" s="434"/>
      <c r="AP12" s="776"/>
      <c r="AQ12" s="777"/>
      <c r="AR12" s="777"/>
      <c r="AS12" s="777"/>
      <c r="AT12" s="778"/>
      <c r="AU12" s="806"/>
      <c r="AV12" s="777"/>
      <c r="AW12" s="772"/>
      <c r="AX12" s="772"/>
      <c r="AY12" s="773"/>
    </row>
    <row r="13" spans="1:52" s="173" customFormat="1" ht="16.5" customHeight="1">
      <c r="A13" s="166"/>
      <c r="B13" s="167"/>
      <c r="C13" s="168"/>
      <c r="D13" s="169" t="s">
        <v>49</v>
      </c>
      <c r="E13" s="169" t="s">
        <v>49</v>
      </c>
      <c r="F13" s="169" t="s">
        <v>49</v>
      </c>
      <c r="G13" s="169" t="s">
        <v>49</v>
      </c>
      <c r="H13" s="169" t="s">
        <v>49</v>
      </c>
      <c r="I13" s="169" t="s">
        <v>49</v>
      </c>
      <c r="J13" s="169" t="s">
        <v>49</v>
      </c>
      <c r="K13" s="169" t="s">
        <v>49</v>
      </c>
      <c r="L13" s="169" t="s">
        <v>49</v>
      </c>
      <c r="M13" s="169" t="s">
        <v>49</v>
      </c>
      <c r="N13" s="169" t="s">
        <v>49</v>
      </c>
      <c r="O13" s="169" t="s">
        <v>49</v>
      </c>
      <c r="P13" s="169" t="s">
        <v>49</v>
      </c>
      <c r="Q13" s="169" t="s">
        <v>49</v>
      </c>
      <c r="R13" s="169" t="s">
        <v>49</v>
      </c>
      <c r="S13" s="169" t="s">
        <v>49</v>
      </c>
      <c r="T13" s="169" t="s">
        <v>49</v>
      </c>
      <c r="U13" s="246"/>
      <c r="V13" s="170"/>
      <c r="W13" s="168" t="s">
        <v>30</v>
      </c>
      <c r="X13" s="169" t="s">
        <v>30</v>
      </c>
      <c r="Y13" s="169" t="s">
        <v>30</v>
      </c>
      <c r="Z13" s="169" t="s">
        <v>30</v>
      </c>
      <c r="AA13" s="169" t="s">
        <v>30</v>
      </c>
      <c r="AB13" s="169" t="s">
        <v>30</v>
      </c>
      <c r="AC13" s="169" t="s">
        <v>30</v>
      </c>
      <c r="AD13" s="169" t="s">
        <v>30</v>
      </c>
      <c r="AE13" s="169" t="s">
        <v>30</v>
      </c>
      <c r="AF13" s="169" t="s">
        <v>30</v>
      </c>
      <c r="AG13" s="169" t="s">
        <v>30</v>
      </c>
      <c r="AH13" s="169" t="s">
        <v>30</v>
      </c>
      <c r="AI13" s="169" t="s">
        <v>30</v>
      </c>
      <c r="AJ13" s="169" t="s">
        <v>30</v>
      </c>
      <c r="AK13" s="469" t="s">
        <v>30</v>
      </c>
      <c r="AL13" s="169" t="s">
        <v>30</v>
      </c>
      <c r="AM13" s="246"/>
      <c r="AN13" s="170"/>
      <c r="AO13" s="168" t="s">
        <v>30</v>
      </c>
      <c r="AP13" s="169" t="s">
        <v>30</v>
      </c>
      <c r="AQ13" s="169" t="s">
        <v>30</v>
      </c>
      <c r="AR13" s="169" t="s">
        <v>30</v>
      </c>
      <c r="AS13" s="169" t="s">
        <v>30</v>
      </c>
      <c r="AT13" s="169" t="s">
        <v>30</v>
      </c>
      <c r="AU13" s="169" t="s">
        <v>30</v>
      </c>
      <c r="AV13" s="169" t="s">
        <v>30</v>
      </c>
      <c r="AW13" s="169" t="s">
        <v>30</v>
      </c>
      <c r="AX13" s="169" t="s">
        <v>30</v>
      </c>
      <c r="AY13" s="171" t="s">
        <v>30</v>
      </c>
      <c r="AZ13" s="172"/>
    </row>
    <row r="14" spans="1:59" s="251" customFormat="1" ht="13.5" customHeight="1">
      <c r="A14" s="774" t="s">
        <v>47</v>
      </c>
      <c r="B14" s="775"/>
      <c r="C14" s="378">
        <v>453</v>
      </c>
      <c r="D14" s="618">
        <v>53581</v>
      </c>
      <c r="E14" s="379">
        <v>36048</v>
      </c>
      <c r="F14" s="379">
        <v>17533</v>
      </c>
      <c r="G14" s="618" t="s">
        <v>56</v>
      </c>
      <c r="H14" s="618" t="s">
        <v>56</v>
      </c>
      <c r="I14" s="379">
        <v>828</v>
      </c>
      <c r="J14" s="379">
        <v>173</v>
      </c>
      <c r="K14" s="379">
        <v>30688</v>
      </c>
      <c r="L14" s="379">
        <v>12369</v>
      </c>
      <c r="M14" s="379">
        <v>2993</v>
      </c>
      <c r="N14" s="379">
        <v>4124</v>
      </c>
      <c r="O14" s="379">
        <v>1975</v>
      </c>
      <c r="P14" s="379">
        <v>932</v>
      </c>
      <c r="Q14" s="379">
        <v>42</v>
      </c>
      <c r="R14" s="379">
        <v>44</v>
      </c>
      <c r="S14" s="379">
        <v>436</v>
      </c>
      <c r="T14" s="379">
        <v>65</v>
      </c>
      <c r="U14" s="774" t="s">
        <v>47</v>
      </c>
      <c r="V14" s="775"/>
      <c r="W14" s="380">
        <v>24535141</v>
      </c>
      <c r="X14" s="381">
        <v>22853750</v>
      </c>
      <c r="Y14" s="381">
        <v>1681391</v>
      </c>
      <c r="Z14" s="381">
        <v>115214255</v>
      </c>
      <c r="AA14" s="381">
        <v>90586539</v>
      </c>
      <c r="AB14" s="381">
        <v>2112612</v>
      </c>
      <c r="AC14" s="381">
        <v>4145315</v>
      </c>
      <c r="AD14" s="381">
        <v>9310273</v>
      </c>
      <c r="AE14" s="381">
        <v>3237796</v>
      </c>
      <c r="AF14" s="381">
        <v>5821720</v>
      </c>
      <c r="AG14" s="381">
        <v>194788963</v>
      </c>
      <c r="AH14" s="560">
        <v>174545793</v>
      </c>
      <c r="AI14" s="560">
        <v>10961519</v>
      </c>
      <c r="AJ14" s="560">
        <v>58456</v>
      </c>
      <c r="AK14" s="560">
        <v>943128</v>
      </c>
      <c r="AL14" s="381">
        <v>8280067</v>
      </c>
      <c r="AM14" s="774" t="s">
        <v>47</v>
      </c>
      <c r="AN14" s="775"/>
      <c r="AO14" s="380">
        <v>61080901</v>
      </c>
      <c r="AP14" s="381">
        <v>14436307</v>
      </c>
      <c r="AQ14" s="381">
        <v>190616</v>
      </c>
      <c r="AR14" s="381">
        <v>5401131</v>
      </c>
      <c r="AS14" s="381">
        <v>7798049</v>
      </c>
      <c r="AT14" s="381">
        <v>1046511</v>
      </c>
      <c r="AU14" s="561">
        <v>1382882</v>
      </c>
      <c r="AV14" s="381">
        <v>8822512</v>
      </c>
      <c r="AW14" s="381">
        <v>12767536</v>
      </c>
      <c r="AX14" s="381">
        <v>10385669</v>
      </c>
      <c r="AY14" s="381">
        <v>2381867</v>
      </c>
      <c r="AZ14" s="250"/>
      <c r="BA14" s="562">
        <f>SUM(G14,K14,M14,O14)-E14</f>
        <v>-392</v>
      </c>
      <c r="BB14" s="562">
        <f>SUM(H14,L14,N14,P14)-F14</f>
        <v>-108</v>
      </c>
      <c r="BC14" s="563">
        <f>SUM(X14:Y14)-W14</f>
        <v>0</v>
      </c>
      <c r="BD14" s="563">
        <f>SUM(AA14:AF14)-Z14</f>
        <v>0</v>
      </c>
      <c r="BE14" s="563">
        <f>SUM(AH14:AL14)-AG14</f>
        <v>0</v>
      </c>
      <c r="BF14" s="563">
        <f>SUM(AQ14:AT14)-AP14</f>
        <v>0</v>
      </c>
      <c r="BG14" s="563">
        <f>AW14-AX14-AY14</f>
        <v>0</v>
      </c>
    </row>
    <row r="15" spans="1:52" ht="11.25" customHeight="1">
      <c r="A15" s="25"/>
      <c r="B15" s="25"/>
      <c r="C15" s="378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25"/>
      <c r="V15" s="382"/>
      <c r="W15" s="380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471"/>
      <c r="AL15" s="381"/>
      <c r="AM15" s="25"/>
      <c r="AN15" s="382"/>
      <c r="AO15" s="380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99"/>
    </row>
    <row r="16" spans="1:59" s="253" customFormat="1" ht="14.25" customHeight="1">
      <c r="A16" s="24">
        <v>9</v>
      </c>
      <c r="B16" s="141" t="s">
        <v>2</v>
      </c>
      <c r="C16" s="564">
        <v>30</v>
      </c>
      <c r="D16" s="565">
        <v>2680</v>
      </c>
      <c r="E16" s="565">
        <v>1030</v>
      </c>
      <c r="F16" s="565">
        <v>1650</v>
      </c>
      <c r="G16" s="565" t="s">
        <v>56</v>
      </c>
      <c r="H16" s="565" t="s">
        <v>56</v>
      </c>
      <c r="I16" s="565">
        <v>63</v>
      </c>
      <c r="J16" s="565">
        <v>23</v>
      </c>
      <c r="K16" s="566">
        <v>648</v>
      </c>
      <c r="L16" s="566">
        <v>577</v>
      </c>
      <c r="M16" s="566">
        <v>299</v>
      </c>
      <c r="N16" s="566">
        <v>999</v>
      </c>
      <c r="O16" s="566">
        <v>21</v>
      </c>
      <c r="P16" s="566">
        <v>51</v>
      </c>
      <c r="Q16" s="566">
        <v>8</v>
      </c>
      <c r="R16" s="566">
        <v>26</v>
      </c>
      <c r="S16" s="566">
        <v>1</v>
      </c>
      <c r="T16" s="566" t="s">
        <v>56</v>
      </c>
      <c r="U16" s="23">
        <v>9</v>
      </c>
      <c r="V16" s="383" t="s">
        <v>2</v>
      </c>
      <c r="W16" s="567">
        <v>731662</v>
      </c>
      <c r="X16" s="384">
        <v>701303</v>
      </c>
      <c r="Y16" s="384">
        <v>30359</v>
      </c>
      <c r="Z16" s="384">
        <v>1865179</v>
      </c>
      <c r="AA16" s="384">
        <v>1557242</v>
      </c>
      <c r="AB16" s="384">
        <v>43543</v>
      </c>
      <c r="AC16" s="384">
        <v>57099</v>
      </c>
      <c r="AD16" s="384">
        <v>5175</v>
      </c>
      <c r="AE16" s="384">
        <v>9148</v>
      </c>
      <c r="AF16" s="384">
        <v>192972</v>
      </c>
      <c r="AG16" s="384">
        <v>3899291</v>
      </c>
      <c r="AH16" s="384">
        <v>3617513</v>
      </c>
      <c r="AI16" s="384">
        <v>1560</v>
      </c>
      <c r="AJ16" s="384" t="s">
        <v>56</v>
      </c>
      <c r="AK16" s="546" t="s">
        <v>56</v>
      </c>
      <c r="AL16" s="546">
        <v>280218</v>
      </c>
      <c r="AM16" s="23">
        <v>9</v>
      </c>
      <c r="AN16" s="383" t="s">
        <v>2</v>
      </c>
      <c r="AO16" s="568">
        <v>1456478</v>
      </c>
      <c r="AP16" s="385">
        <v>190400</v>
      </c>
      <c r="AQ16" s="385">
        <v>8749</v>
      </c>
      <c r="AR16" s="385">
        <v>86594</v>
      </c>
      <c r="AS16" s="385">
        <v>77602</v>
      </c>
      <c r="AT16" s="385">
        <v>17455</v>
      </c>
      <c r="AU16" s="385">
        <v>47872</v>
      </c>
      <c r="AV16" s="385">
        <v>130773</v>
      </c>
      <c r="AW16" s="385">
        <v>130234</v>
      </c>
      <c r="AX16" s="385">
        <v>64633</v>
      </c>
      <c r="AY16" s="385">
        <v>65601</v>
      </c>
      <c r="AZ16" s="252"/>
      <c r="BA16" s="569">
        <f aca="true" t="shared" si="0" ref="BA16:BB39">SUM(G16,K16,M16,O16)-E16</f>
        <v>-62</v>
      </c>
      <c r="BB16" s="569">
        <f t="shared" si="0"/>
        <v>-23</v>
      </c>
      <c r="BC16" s="570">
        <f>SUM(X16:Y16)-W16</f>
        <v>0</v>
      </c>
      <c r="BD16" s="570">
        <f>SUM(AA16:AF16)-Z16</f>
        <v>0</v>
      </c>
      <c r="BE16" s="570">
        <f>SUM(AH16:AL16)-AG16</f>
        <v>0</v>
      </c>
      <c r="BF16" s="570">
        <f>SUM(AQ16:AT16)-AP16</f>
        <v>0</v>
      </c>
      <c r="BG16" s="570">
        <f>AW16-AX16-AY16</f>
        <v>0</v>
      </c>
    </row>
    <row r="17" spans="1:59" s="253" customFormat="1" ht="14.25" customHeight="1">
      <c r="A17" s="23">
        <v>10</v>
      </c>
      <c r="B17" s="142" t="s">
        <v>46</v>
      </c>
      <c r="C17" s="564" t="s">
        <v>56</v>
      </c>
      <c r="D17" s="565" t="s">
        <v>56</v>
      </c>
      <c r="E17" s="565" t="s">
        <v>56</v>
      </c>
      <c r="F17" s="565" t="s">
        <v>56</v>
      </c>
      <c r="G17" s="565" t="s">
        <v>56</v>
      </c>
      <c r="H17" s="565" t="s">
        <v>56</v>
      </c>
      <c r="I17" s="565" t="s">
        <v>56</v>
      </c>
      <c r="J17" s="565" t="s">
        <v>56</v>
      </c>
      <c r="K17" s="566" t="s">
        <v>56</v>
      </c>
      <c r="L17" s="566" t="s">
        <v>56</v>
      </c>
      <c r="M17" s="566" t="s">
        <v>56</v>
      </c>
      <c r="N17" s="566" t="s">
        <v>56</v>
      </c>
      <c r="O17" s="571" t="s">
        <v>56</v>
      </c>
      <c r="P17" s="571" t="s">
        <v>56</v>
      </c>
      <c r="Q17" s="571" t="s">
        <v>56</v>
      </c>
      <c r="R17" s="571" t="s">
        <v>56</v>
      </c>
      <c r="S17" s="566" t="s">
        <v>56</v>
      </c>
      <c r="T17" s="566" t="s">
        <v>56</v>
      </c>
      <c r="U17" s="23">
        <v>10</v>
      </c>
      <c r="V17" s="386" t="s">
        <v>46</v>
      </c>
      <c r="W17" s="567" t="s">
        <v>56</v>
      </c>
      <c r="X17" s="384" t="s">
        <v>56</v>
      </c>
      <c r="Y17" s="384" t="s">
        <v>56</v>
      </c>
      <c r="Z17" s="384" t="s">
        <v>56</v>
      </c>
      <c r="AA17" s="384" t="s">
        <v>56</v>
      </c>
      <c r="AB17" s="384" t="s">
        <v>56</v>
      </c>
      <c r="AC17" s="384" t="s">
        <v>56</v>
      </c>
      <c r="AD17" s="384" t="s">
        <v>56</v>
      </c>
      <c r="AE17" s="546" t="s">
        <v>56</v>
      </c>
      <c r="AF17" s="546" t="s">
        <v>56</v>
      </c>
      <c r="AG17" s="384" t="s">
        <v>56</v>
      </c>
      <c r="AH17" s="384" t="s">
        <v>56</v>
      </c>
      <c r="AI17" s="546" t="s">
        <v>56</v>
      </c>
      <c r="AJ17" s="546" t="s">
        <v>56</v>
      </c>
      <c r="AK17" s="546" t="s">
        <v>56</v>
      </c>
      <c r="AL17" s="546" t="s">
        <v>56</v>
      </c>
      <c r="AM17" s="23">
        <v>10</v>
      </c>
      <c r="AN17" s="386" t="s">
        <v>46</v>
      </c>
      <c r="AO17" s="568" t="s">
        <v>56</v>
      </c>
      <c r="AP17" s="385" t="s">
        <v>56</v>
      </c>
      <c r="AQ17" s="572" t="s">
        <v>56</v>
      </c>
      <c r="AR17" s="385" t="s">
        <v>56</v>
      </c>
      <c r="AS17" s="384" t="s">
        <v>56</v>
      </c>
      <c r="AT17" s="384" t="s">
        <v>56</v>
      </c>
      <c r="AU17" s="384" t="s">
        <v>56</v>
      </c>
      <c r="AV17" s="384" t="s">
        <v>56</v>
      </c>
      <c r="AW17" s="572" t="s">
        <v>56</v>
      </c>
      <c r="AX17" s="572" t="s">
        <v>56</v>
      </c>
      <c r="AY17" s="572" t="s">
        <v>56</v>
      </c>
      <c r="AZ17" s="252"/>
      <c r="BA17" s="569" t="e">
        <f t="shared" si="0"/>
        <v>#VALUE!</v>
      </c>
      <c r="BB17" s="569" t="e">
        <f t="shared" si="0"/>
        <v>#VALUE!</v>
      </c>
      <c r="BC17" s="570" t="e">
        <f aca="true" t="shared" si="1" ref="BC17:BC39">SUM(X17:Y17)-W17</f>
        <v>#VALUE!</v>
      </c>
      <c r="BD17" s="570" t="e">
        <f aca="true" t="shared" si="2" ref="BD17:BD39">SUM(AA17:AF17)-Z17</f>
        <v>#VALUE!</v>
      </c>
      <c r="BE17" s="570" t="e">
        <f aca="true" t="shared" si="3" ref="BE17:BE39">SUM(AH17:AL17)-AG17</f>
        <v>#VALUE!</v>
      </c>
      <c r="BF17" s="570" t="e">
        <f aca="true" t="shared" si="4" ref="BF17:BF39">SUM(AQ17:AT17)-AP17</f>
        <v>#VALUE!</v>
      </c>
      <c r="BG17" s="570" t="e">
        <f aca="true" t="shared" si="5" ref="BG17:BG39">AW17-AX17-AY17</f>
        <v>#VALUE!</v>
      </c>
    </row>
    <row r="18" spans="1:59" s="253" customFormat="1" ht="14.25" customHeight="1">
      <c r="A18" s="23">
        <v>11</v>
      </c>
      <c r="B18" s="142" t="s">
        <v>45</v>
      </c>
      <c r="C18" s="564">
        <v>110</v>
      </c>
      <c r="D18" s="565">
        <v>9822</v>
      </c>
      <c r="E18" s="565">
        <v>5006</v>
      </c>
      <c r="F18" s="565">
        <v>4816</v>
      </c>
      <c r="G18" s="565" t="s">
        <v>56</v>
      </c>
      <c r="H18" s="565" t="s">
        <v>56</v>
      </c>
      <c r="I18" s="565">
        <v>186</v>
      </c>
      <c r="J18" s="565">
        <v>31</v>
      </c>
      <c r="K18" s="566">
        <v>4027</v>
      </c>
      <c r="L18" s="566">
        <v>3779</v>
      </c>
      <c r="M18" s="566">
        <v>545</v>
      </c>
      <c r="N18" s="566">
        <v>853</v>
      </c>
      <c r="O18" s="566">
        <v>319</v>
      </c>
      <c r="P18" s="566">
        <v>178</v>
      </c>
      <c r="Q18" s="566">
        <v>25</v>
      </c>
      <c r="R18" s="566">
        <v>16</v>
      </c>
      <c r="S18" s="571">
        <v>71</v>
      </c>
      <c r="T18" s="571">
        <v>25</v>
      </c>
      <c r="U18" s="23">
        <v>11</v>
      </c>
      <c r="V18" s="386" t="s">
        <v>45</v>
      </c>
      <c r="W18" s="567">
        <v>3490036</v>
      </c>
      <c r="X18" s="384">
        <v>3278426</v>
      </c>
      <c r="Y18" s="384">
        <v>211610</v>
      </c>
      <c r="Z18" s="384">
        <v>8935093</v>
      </c>
      <c r="AA18" s="384">
        <v>5445588</v>
      </c>
      <c r="AB18" s="384">
        <v>516133</v>
      </c>
      <c r="AC18" s="384">
        <v>635460</v>
      </c>
      <c r="AD18" s="384">
        <v>1718852</v>
      </c>
      <c r="AE18" s="384">
        <v>175926</v>
      </c>
      <c r="AF18" s="384">
        <v>443134</v>
      </c>
      <c r="AG18" s="384">
        <v>17938232</v>
      </c>
      <c r="AH18" s="384">
        <v>10823826</v>
      </c>
      <c r="AI18" s="384">
        <v>6560003</v>
      </c>
      <c r="AJ18" s="384">
        <v>17265</v>
      </c>
      <c r="AK18" s="546" t="s">
        <v>56</v>
      </c>
      <c r="AL18" s="546">
        <v>537138</v>
      </c>
      <c r="AM18" s="23">
        <v>11</v>
      </c>
      <c r="AN18" s="386" t="s">
        <v>45</v>
      </c>
      <c r="AO18" s="568">
        <v>7912130</v>
      </c>
      <c r="AP18" s="385">
        <v>709203</v>
      </c>
      <c r="AQ18" s="385">
        <v>36816</v>
      </c>
      <c r="AR18" s="385">
        <v>167570</v>
      </c>
      <c r="AS18" s="385">
        <v>471581</v>
      </c>
      <c r="AT18" s="385">
        <v>33236</v>
      </c>
      <c r="AU18" s="385">
        <v>93882</v>
      </c>
      <c r="AV18" s="385">
        <v>653643</v>
      </c>
      <c r="AW18" s="385">
        <v>367585</v>
      </c>
      <c r="AX18" s="385">
        <v>288955</v>
      </c>
      <c r="AY18" s="385">
        <v>78630</v>
      </c>
      <c r="AZ18" s="252"/>
      <c r="BA18" s="569">
        <f t="shared" si="0"/>
        <v>-115</v>
      </c>
      <c r="BB18" s="569">
        <f t="shared" si="0"/>
        <v>-6</v>
      </c>
      <c r="BC18" s="570">
        <f t="shared" si="1"/>
        <v>0</v>
      </c>
      <c r="BD18" s="570">
        <f t="shared" si="2"/>
        <v>0</v>
      </c>
      <c r="BE18" s="570">
        <f t="shared" si="3"/>
        <v>0</v>
      </c>
      <c r="BF18" s="570">
        <f t="shared" si="4"/>
        <v>0</v>
      </c>
      <c r="BG18" s="570">
        <f t="shared" si="5"/>
        <v>0</v>
      </c>
    </row>
    <row r="19" spans="1:59" s="253" customFormat="1" ht="14.25" customHeight="1">
      <c r="A19" s="23">
        <v>12</v>
      </c>
      <c r="B19" s="142" t="s">
        <v>44</v>
      </c>
      <c r="C19" s="564">
        <v>12</v>
      </c>
      <c r="D19" s="565">
        <v>1084</v>
      </c>
      <c r="E19" s="565">
        <v>816</v>
      </c>
      <c r="F19" s="565">
        <v>268</v>
      </c>
      <c r="G19" s="565" t="s">
        <v>56</v>
      </c>
      <c r="H19" s="565" t="s">
        <v>56</v>
      </c>
      <c r="I19" s="565">
        <v>21</v>
      </c>
      <c r="J19" s="565">
        <v>5</v>
      </c>
      <c r="K19" s="566">
        <v>662</v>
      </c>
      <c r="L19" s="566">
        <v>187</v>
      </c>
      <c r="M19" s="566">
        <v>39</v>
      </c>
      <c r="N19" s="566">
        <v>22</v>
      </c>
      <c r="O19" s="566">
        <v>95</v>
      </c>
      <c r="P19" s="566">
        <v>54</v>
      </c>
      <c r="Q19" s="571" t="s">
        <v>56</v>
      </c>
      <c r="R19" s="566" t="s">
        <v>56</v>
      </c>
      <c r="S19" s="571">
        <v>1</v>
      </c>
      <c r="T19" s="571" t="s">
        <v>56</v>
      </c>
      <c r="U19" s="23">
        <v>12</v>
      </c>
      <c r="V19" s="386" t="s">
        <v>44</v>
      </c>
      <c r="W19" s="567">
        <v>358753</v>
      </c>
      <c r="X19" s="384">
        <v>342263</v>
      </c>
      <c r="Y19" s="384">
        <v>16490</v>
      </c>
      <c r="Z19" s="384">
        <v>2775858</v>
      </c>
      <c r="AA19" s="384">
        <v>2108066</v>
      </c>
      <c r="AB19" s="384">
        <v>11484</v>
      </c>
      <c r="AC19" s="384">
        <v>114915</v>
      </c>
      <c r="AD19" s="384">
        <v>368497</v>
      </c>
      <c r="AE19" s="384">
        <v>145338</v>
      </c>
      <c r="AF19" s="384">
        <v>27558</v>
      </c>
      <c r="AG19" s="384">
        <v>7296777</v>
      </c>
      <c r="AH19" s="384">
        <v>7168720</v>
      </c>
      <c r="AI19" s="384">
        <v>85173</v>
      </c>
      <c r="AJ19" s="384" t="s">
        <v>56</v>
      </c>
      <c r="AK19" s="384" t="s">
        <v>56</v>
      </c>
      <c r="AL19" s="546">
        <v>42884</v>
      </c>
      <c r="AM19" s="23">
        <v>12</v>
      </c>
      <c r="AN19" s="386" t="s">
        <v>44</v>
      </c>
      <c r="AO19" s="568">
        <v>1798194</v>
      </c>
      <c r="AP19" s="385">
        <v>143383</v>
      </c>
      <c r="AQ19" s="385">
        <v>5235</v>
      </c>
      <c r="AR19" s="385">
        <v>62080</v>
      </c>
      <c r="AS19" s="385">
        <v>68675</v>
      </c>
      <c r="AT19" s="385">
        <v>7393</v>
      </c>
      <c r="AU19" s="385">
        <v>13126</v>
      </c>
      <c r="AV19" s="385">
        <v>83254</v>
      </c>
      <c r="AW19" s="572">
        <v>46252</v>
      </c>
      <c r="AX19" s="572">
        <v>60506</v>
      </c>
      <c r="AY19" s="572">
        <v>-14254</v>
      </c>
      <c r="AZ19" s="252"/>
      <c r="BA19" s="569">
        <f t="shared" si="0"/>
        <v>-20</v>
      </c>
      <c r="BB19" s="569">
        <f t="shared" si="0"/>
        <v>-5</v>
      </c>
      <c r="BC19" s="570">
        <f t="shared" si="1"/>
        <v>0</v>
      </c>
      <c r="BD19" s="570">
        <f t="shared" si="2"/>
        <v>0</v>
      </c>
      <c r="BE19" s="570">
        <f t="shared" si="3"/>
        <v>0</v>
      </c>
      <c r="BF19" s="570">
        <f t="shared" si="4"/>
        <v>0</v>
      </c>
      <c r="BG19" s="570">
        <f t="shared" si="5"/>
        <v>0</v>
      </c>
    </row>
    <row r="20" spans="1:59" s="253" customFormat="1" ht="14.25" customHeight="1">
      <c r="A20" s="23">
        <v>13</v>
      </c>
      <c r="B20" s="142" t="s">
        <v>43</v>
      </c>
      <c r="C20" s="564">
        <v>8</v>
      </c>
      <c r="D20" s="565">
        <v>566</v>
      </c>
      <c r="E20" s="565">
        <v>411</v>
      </c>
      <c r="F20" s="565">
        <v>155</v>
      </c>
      <c r="G20" s="565" t="s">
        <v>56</v>
      </c>
      <c r="H20" s="565" t="s">
        <v>56</v>
      </c>
      <c r="I20" s="565">
        <v>20</v>
      </c>
      <c r="J20" s="565">
        <v>5</v>
      </c>
      <c r="K20" s="566">
        <v>329</v>
      </c>
      <c r="L20" s="566">
        <v>112</v>
      </c>
      <c r="M20" s="566">
        <v>58</v>
      </c>
      <c r="N20" s="566">
        <v>31</v>
      </c>
      <c r="O20" s="566">
        <v>4</v>
      </c>
      <c r="P20" s="571">
        <v>7</v>
      </c>
      <c r="Q20" s="571" t="s">
        <v>56</v>
      </c>
      <c r="R20" s="566" t="s">
        <v>56</v>
      </c>
      <c r="S20" s="571" t="s">
        <v>56</v>
      </c>
      <c r="T20" s="571" t="s">
        <v>56</v>
      </c>
      <c r="U20" s="23">
        <v>13</v>
      </c>
      <c r="V20" s="386" t="s">
        <v>43</v>
      </c>
      <c r="W20" s="567">
        <v>206798</v>
      </c>
      <c r="X20" s="384">
        <v>198682</v>
      </c>
      <c r="Y20" s="384">
        <v>8116</v>
      </c>
      <c r="Z20" s="384">
        <v>479766</v>
      </c>
      <c r="AA20" s="384">
        <v>441446</v>
      </c>
      <c r="AB20" s="384">
        <v>2008</v>
      </c>
      <c r="AC20" s="384">
        <v>13596</v>
      </c>
      <c r="AD20" s="384">
        <v>13413</v>
      </c>
      <c r="AE20" s="384">
        <v>3047</v>
      </c>
      <c r="AF20" s="384">
        <v>6256</v>
      </c>
      <c r="AG20" s="384">
        <v>1092023</v>
      </c>
      <c r="AH20" s="546">
        <v>1085582</v>
      </c>
      <c r="AI20" s="384">
        <v>130</v>
      </c>
      <c r="AJ20" s="384" t="s">
        <v>56</v>
      </c>
      <c r="AK20" s="384" t="s">
        <v>56</v>
      </c>
      <c r="AL20" s="546">
        <v>6311</v>
      </c>
      <c r="AM20" s="23">
        <v>13</v>
      </c>
      <c r="AN20" s="386" t="s">
        <v>43</v>
      </c>
      <c r="AO20" s="568">
        <v>310187</v>
      </c>
      <c r="AP20" s="385">
        <v>49707</v>
      </c>
      <c r="AQ20" s="385">
        <v>27545</v>
      </c>
      <c r="AR20" s="385">
        <v>2562</v>
      </c>
      <c r="AS20" s="385">
        <v>14441</v>
      </c>
      <c r="AT20" s="385">
        <v>5159</v>
      </c>
      <c r="AU20" s="385">
        <v>735</v>
      </c>
      <c r="AV20" s="385">
        <v>33556</v>
      </c>
      <c r="AW20" s="385">
        <v>3162</v>
      </c>
      <c r="AX20" s="385">
        <v>3620</v>
      </c>
      <c r="AY20" s="385">
        <v>-458</v>
      </c>
      <c r="AZ20" s="252"/>
      <c r="BA20" s="569">
        <f t="shared" si="0"/>
        <v>-20</v>
      </c>
      <c r="BB20" s="569">
        <f t="shared" si="0"/>
        <v>-5</v>
      </c>
      <c r="BC20" s="570">
        <f t="shared" si="1"/>
        <v>0</v>
      </c>
      <c r="BD20" s="570">
        <f t="shared" si="2"/>
        <v>0</v>
      </c>
      <c r="BE20" s="570">
        <f t="shared" si="3"/>
        <v>0</v>
      </c>
      <c r="BF20" s="570">
        <f t="shared" si="4"/>
        <v>0</v>
      </c>
      <c r="BG20" s="570">
        <f t="shared" si="5"/>
        <v>0</v>
      </c>
    </row>
    <row r="21" spans="1:59" s="253" customFormat="1" ht="14.25" customHeight="1">
      <c r="A21" s="23">
        <v>14</v>
      </c>
      <c r="B21" s="142" t="s">
        <v>42</v>
      </c>
      <c r="C21" s="564">
        <v>14</v>
      </c>
      <c r="D21" s="565">
        <v>1108</v>
      </c>
      <c r="E21" s="565">
        <v>831</v>
      </c>
      <c r="F21" s="565">
        <v>277</v>
      </c>
      <c r="G21" s="565" t="s">
        <v>56</v>
      </c>
      <c r="H21" s="565" t="s">
        <v>56</v>
      </c>
      <c r="I21" s="565">
        <v>16</v>
      </c>
      <c r="J21" s="565">
        <v>6</v>
      </c>
      <c r="K21" s="566">
        <v>748</v>
      </c>
      <c r="L21" s="566">
        <v>170</v>
      </c>
      <c r="M21" s="566">
        <v>48</v>
      </c>
      <c r="N21" s="566">
        <v>99</v>
      </c>
      <c r="O21" s="571">
        <v>25</v>
      </c>
      <c r="P21" s="571">
        <v>5</v>
      </c>
      <c r="Q21" s="571" t="s">
        <v>56</v>
      </c>
      <c r="R21" s="571" t="s">
        <v>56</v>
      </c>
      <c r="S21" s="571">
        <v>6</v>
      </c>
      <c r="T21" s="571">
        <v>3</v>
      </c>
      <c r="U21" s="23">
        <v>14</v>
      </c>
      <c r="V21" s="386" t="s">
        <v>42</v>
      </c>
      <c r="W21" s="567">
        <v>572489</v>
      </c>
      <c r="X21" s="384">
        <v>545576</v>
      </c>
      <c r="Y21" s="384">
        <v>26913</v>
      </c>
      <c r="Z21" s="384">
        <v>4550000</v>
      </c>
      <c r="AA21" s="384">
        <v>2999562</v>
      </c>
      <c r="AB21" s="384">
        <v>284943</v>
      </c>
      <c r="AC21" s="384">
        <v>100701</v>
      </c>
      <c r="AD21" s="384">
        <v>42091</v>
      </c>
      <c r="AE21" s="384">
        <v>501367</v>
      </c>
      <c r="AF21" s="384">
        <v>621336</v>
      </c>
      <c r="AG21" s="384">
        <v>7323583</v>
      </c>
      <c r="AH21" s="546">
        <v>5732951</v>
      </c>
      <c r="AI21" s="546">
        <v>176651</v>
      </c>
      <c r="AJ21" s="546" t="s">
        <v>56</v>
      </c>
      <c r="AK21" s="384" t="s">
        <v>56</v>
      </c>
      <c r="AL21" s="546">
        <v>1413981</v>
      </c>
      <c r="AM21" s="23">
        <v>14</v>
      </c>
      <c r="AN21" s="386" t="s">
        <v>42</v>
      </c>
      <c r="AO21" s="568">
        <v>2710909</v>
      </c>
      <c r="AP21" s="385">
        <v>209201</v>
      </c>
      <c r="AQ21" s="385">
        <v>5380</v>
      </c>
      <c r="AR21" s="385">
        <v>46350</v>
      </c>
      <c r="AS21" s="385">
        <v>141042</v>
      </c>
      <c r="AT21" s="385">
        <v>16429</v>
      </c>
      <c r="AU21" s="385">
        <v>12966</v>
      </c>
      <c r="AV21" s="385">
        <v>362879</v>
      </c>
      <c r="AW21" s="572">
        <v>196371</v>
      </c>
      <c r="AX21" s="572">
        <v>184337</v>
      </c>
      <c r="AY21" s="572">
        <v>12034</v>
      </c>
      <c r="AZ21" s="252"/>
      <c r="BA21" s="569">
        <f t="shared" si="0"/>
        <v>-10</v>
      </c>
      <c r="BB21" s="569">
        <f t="shared" si="0"/>
        <v>-3</v>
      </c>
      <c r="BC21" s="570">
        <f t="shared" si="1"/>
        <v>0</v>
      </c>
      <c r="BD21" s="570">
        <f t="shared" si="2"/>
        <v>0</v>
      </c>
      <c r="BE21" s="570">
        <f>SUM(AH21:AL21)-AG21</f>
        <v>0</v>
      </c>
      <c r="BF21" s="570">
        <f t="shared" si="4"/>
        <v>0</v>
      </c>
      <c r="BG21" s="570">
        <f t="shared" si="5"/>
        <v>0</v>
      </c>
    </row>
    <row r="22" spans="1:59" s="253" customFormat="1" ht="14.25" customHeight="1">
      <c r="A22" s="23">
        <v>15</v>
      </c>
      <c r="B22" s="142" t="s">
        <v>41</v>
      </c>
      <c r="C22" s="564">
        <v>14</v>
      </c>
      <c r="D22" s="565">
        <v>1167</v>
      </c>
      <c r="E22" s="565">
        <v>571</v>
      </c>
      <c r="F22" s="565">
        <v>596</v>
      </c>
      <c r="G22" s="565" t="s">
        <v>56</v>
      </c>
      <c r="H22" s="565" t="s">
        <v>56</v>
      </c>
      <c r="I22" s="565">
        <v>31</v>
      </c>
      <c r="J22" s="565">
        <v>7</v>
      </c>
      <c r="K22" s="566">
        <v>507</v>
      </c>
      <c r="L22" s="566">
        <v>370</v>
      </c>
      <c r="M22" s="566">
        <v>25</v>
      </c>
      <c r="N22" s="566">
        <v>169</v>
      </c>
      <c r="O22" s="566">
        <v>10</v>
      </c>
      <c r="P22" s="566">
        <v>50</v>
      </c>
      <c r="Q22" s="566" t="s">
        <v>56</v>
      </c>
      <c r="R22" s="571" t="s">
        <v>56</v>
      </c>
      <c r="S22" s="571">
        <v>2</v>
      </c>
      <c r="T22" s="571" t="s">
        <v>56</v>
      </c>
      <c r="U22" s="23">
        <v>15</v>
      </c>
      <c r="V22" s="386" t="s">
        <v>41</v>
      </c>
      <c r="W22" s="567">
        <v>446309</v>
      </c>
      <c r="X22" s="384">
        <v>413156</v>
      </c>
      <c r="Y22" s="384">
        <v>33153</v>
      </c>
      <c r="Z22" s="384">
        <v>906119</v>
      </c>
      <c r="AA22" s="384">
        <v>590562</v>
      </c>
      <c r="AB22" s="384">
        <v>7163</v>
      </c>
      <c r="AC22" s="384">
        <v>32002</v>
      </c>
      <c r="AD22" s="384">
        <v>234422</v>
      </c>
      <c r="AE22" s="384">
        <v>16320</v>
      </c>
      <c r="AF22" s="384">
        <v>25650</v>
      </c>
      <c r="AG22" s="384">
        <v>2016731</v>
      </c>
      <c r="AH22" s="384">
        <v>1952939</v>
      </c>
      <c r="AI22" s="384">
        <v>16010</v>
      </c>
      <c r="AJ22" s="384" t="s">
        <v>56</v>
      </c>
      <c r="AK22" s="546" t="s">
        <v>56</v>
      </c>
      <c r="AL22" s="546">
        <v>47782</v>
      </c>
      <c r="AM22" s="23">
        <v>15</v>
      </c>
      <c r="AN22" s="386" t="s">
        <v>41</v>
      </c>
      <c r="AO22" s="568">
        <v>866151</v>
      </c>
      <c r="AP22" s="385">
        <v>62681</v>
      </c>
      <c r="AQ22" s="572">
        <v>1934</v>
      </c>
      <c r="AR22" s="385">
        <v>22306</v>
      </c>
      <c r="AS22" s="385">
        <v>33966</v>
      </c>
      <c r="AT22" s="385">
        <v>4475</v>
      </c>
      <c r="AU22" s="385">
        <v>137</v>
      </c>
      <c r="AV22" s="385">
        <v>85476</v>
      </c>
      <c r="AW22" s="385">
        <v>2794</v>
      </c>
      <c r="AX22" s="385">
        <v>1709</v>
      </c>
      <c r="AY22" s="385">
        <v>1085</v>
      </c>
      <c r="AZ22" s="252"/>
      <c r="BA22" s="569">
        <f t="shared" si="0"/>
        <v>-29</v>
      </c>
      <c r="BB22" s="569">
        <f t="shared" si="0"/>
        <v>-7</v>
      </c>
      <c r="BC22" s="570">
        <f t="shared" si="1"/>
        <v>0</v>
      </c>
      <c r="BD22" s="570">
        <f t="shared" si="2"/>
        <v>0</v>
      </c>
      <c r="BE22" s="570">
        <f t="shared" si="3"/>
        <v>0</v>
      </c>
      <c r="BF22" s="570">
        <f t="shared" si="4"/>
        <v>0</v>
      </c>
      <c r="BG22" s="570">
        <f t="shared" si="5"/>
        <v>0</v>
      </c>
    </row>
    <row r="23" spans="1:59" s="253" customFormat="1" ht="14.25" customHeight="1">
      <c r="A23" s="23">
        <v>16</v>
      </c>
      <c r="B23" s="142" t="s">
        <v>40</v>
      </c>
      <c r="C23" s="564">
        <v>32</v>
      </c>
      <c r="D23" s="565">
        <v>3851</v>
      </c>
      <c r="E23" s="565">
        <v>2822</v>
      </c>
      <c r="F23" s="565">
        <v>1029</v>
      </c>
      <c r="G23" s="565" t="s">
        <v>56</v>
      </c>
      <c r="H23" s="565" t="s">
        <v>56</v>
      </c>
      <c r="I23" s="565">
        <v>28</v>
      </c>
      <c r="J23" s="565">
        <v>3</v>
      </c>
      <c r="K23" s="566">
        <v>2575</v>
      </c>
      <c r="L23" s="566">
        <v>816</v>
      </c>
      <c r="M23" s="566">
        <v>74</v>
      </c>
      <c r="N23" s="566">
        <v>160</v>
      </c>
      <c r="O23" s="566">
        <v>155</v>
      </c>
      <c r="P23" s="566">
        <v>51</v>
      </c>
      <c r="Q23" s="571" t="s">
        <v>56</v>
      </c>
      <c r="R23" s="571" t="s">
        <v>56</v>
      </c>
      <c r="S23" s="571">
        <v>10</v>
      </c>
      <c r="T23" s="571">
        <v>1</v>
      </c>
      <c r="U23" s="23">
        <v>16</v>
      </c>
      <c r="V23" s="386" t="s">
        <v>40</v>
      </c>
      <c r="W23" s="567">
        <v>2041992</v>
      </c>
      <c r="X23" s="384">
        <v>1928262</v>
      </c>
      <c r="Y23" s="384">
        <v>113730</v>
      </c>
      <c r="Z23" s="384">
        <v>13357406</v>
      </c>
      <c r="AA23" s="384">
        <v>11316173</v>
      </c>
      <c r="AB23" s="384">
        <v>320882</v>
      </c>
      <c r="AC23" s="384">
        <v>354898</v>
      </c>
      <c r="AD23" s="384">
        <v>390832</v>
      </c>
      <c r="AE23" s="384">
        <v>134204</v>
      </c>
      <c r="AF23" s="384">
        <v>840417</v>
      </c>
      <c r="AG23" s="384">
        <v>23078643</v>
      </c>
      <c r="AH23" s="384">
        <v>21541201</v>
      </c>
      <c r="AI23" s="384">
        <v>399139</v>
      </c>
      <c r="AJ23" s="384" t="s">
        <v>56</v>
      </c>
      <c r="AK23" s="384" t="s">
        <v>56</v>
      </c>
      <c r="AL23" s="546">
        <v>1138303</v>
      </c>
      <c r="AM23" s="23">
        <v>16</v>
      </c>
      <c r="AN23" s="386" t="s">
        <v>40</v>
      </c>
      <c r="AO23" s="568">
        <v>11210534</v>
      </c>
      <c r="AP23" s="385">
        <v>2310033</v>
      </c>
      <c r="AQ23" s="385">
        <v>17801</v>
      </c>
      <c r="AR23" s="385">
        <v>607327</v>
      </c>
      <c r="AS23" s="385">
        <v>1509380</v>
      </c>
      <c r="AT23" s="385">
        <v>175525</v>
      </c>
      <c r="AU23" s="385">
        <v>127642</v>
      </c>
      <c r="AV23" s="385">
        <v>1418149</v>
      </c>
      <c r="AW23" s="385">
        <v>2814851</v>
      </c>
      <c r="AX23" s="385">
        <v>1746129</v>
      </c>
      <c r="AY23" s="385">
        <v>1068722</v>
      </c>
      <c r="AZ23" s="252"/>
      <c r="BA23" s="569">
        <f t="shared" si="0"/>
        <v>-18</v>
      </c>
      <c r="BB23" s="569">
        <f t="shared" si="0"/>
        <v>-2</v>
      </c>
      <c r="BC23" s="570">
        <f t="shared" si="1"/>
        <v>0</v>
      </c>
      <c r="BD23" s="570">
        <f t="shared" si="2"/>
        <v>0</v>
      </c>
      <c r="BE23" s="570">
        <f t="shared" si="3"/>
        <v>0</v>
      </c>
      <c r="BF23" s="570">
        <f t="shared" si="4"/>
        <v>0</v>
      </c>
      <c r="BG23" s="570">
        <f t="shared" si="5"/>
        <v>0</v>
      </c>
    </row>
    <row r="24" spans="1:59" s="253" customFormat="1" ht="14.25" customHeight="1">
      <c r="A24" s="143">
        <v>17</v>
      </c>
      <c r="B24" s="142" t="s">
        <v>323</v>
      </c>
      <c r="C24" s="564" t="s">
        <v>56</v>
      </c>
      <c r="D24" s="565" t="s">
        <v>56</v>
      </c>
      <c r="E24" s="565" t="s">
        <v>56</v>
      </c>
      <c r="F24" s="565" t="s">
        <v>56</v>
      </c>
      <c r="G24" s="565" t="s">
        <v>56</v>
      </c>
      <c r="H24" s="565" t="s">
        <v>56</v>
      </c>
      <c r="I24" s="565" t="s">
        <v>56</v>
      </c>
      <c r="J24" s="565" t="s">
        <v>56</v>
      </c>
      <c r="K24" s="566" t="s">
        <v>56</v>
      </c>
      <c r="L24" s="566" t="s">
        <v>56</v>
      </c>
      <c r="M24" s="566" t="s">
        <v>56</v>
      </c>
      <c r="N24" s="566" t="s">
        <v>56</v>
      </c>
      <c r="O24" s="566" t="s">
        <v>56</v>
      </c>
      <c r="P24" s="566" t="s">
        <v>56</v>
      </c>
      <c r="Q24" s="566" t="s">
        <v>56</v>
      </c>
      <c r="R24" s="571" t="s">
        <v>56</v>
      </c>
      <c r="S24" s="571" t="s">
        <v>56</v>
      </c>
      <c r="T24" s="571" t="s">
        <v>56</v>
      </c>
      <c r="U24" s="23">
        <v>17</v>
      </c>
      <c r="V24" s="386" t="s">
        <v>334</v>
      </c>
      <c r="W24" s="567" t="s">
        <v>56</v>
      </c>
      <c r="X24" s="384" t="s">
        <v>56</v>
      </c>
      <c r="Y24" s="384" t="s">
        <v>56</v>
      </c>
      <c r="Z24" s="384" t="s">
        <v>56</v>
      </c>
      <c r="AA24" s="384" t="s">
        <v>56</v>
      </c>
      <c r="AB24" s="384" t="s">
        <v>56</v>
      </c>
      <c r="AC24" s="384" t="s">
        <v>56</v>
      </c>
      <c r="AD24" s="384" t="s">
        <v>56</v>
      </c>
      <c r="AE24" s="384" t="s">
        <v>56</v>
      </c>
      <c r="AF24" s="384" t="s">
        <v>56</v>
      </c>
      <c r="AG24" s="384" t="s">
        <v>56</v>
      </c>
      <c r="AH24" s="384" t="s">
        <v>56</v>
      </c>
      <c r="AI24" s="384" t="s">
        <v>56</v>
      </c>
      <c r="AJ24" s="384" t="s">
        <v>56</v>
      </c>
      <c r="AK24" s="546" t="s">
        <v>56</v>
      </c>
      <c r="AL24" s="546" t="s">
        <v>56</v>
      </c>
      <c r="AM24" s="23">
        <v>17</v>
      </c>
      <c r="AN24" s="386" t="s">
        <v>334</v>
      </c>
      <c r="AO24" s="568" t="s">
        <v>56</v>
      </c>
      <c r="AP24" s="385" t="s">
        <v>56</v>
      </c>
      <c r="AQ24" s="572" t="s">
        <v>56</v>
      </c>
      <c r="AR24" s="385" t="s">
        <v>56</v>
      </c>
      <c r="AS24" s="385" t="s">
        <v>56</v>
      </c>
      <c r="AT24" s="385" t="s">
        <v>56</v>
      </c>
      <c r="AU24" s="385" t="s">
        <v>56</v>
      </c>
      <c r="AV24" s="385" t="s">
        <v>56</v>
      </c>
      <c r="AW24" s="385" t="s">
        <v>56</v>
      </c>
      <c r="AX24" s="385" t="s">
        <v>56</v>
      </c>
      <c r="AY24" s="385" t="s">
        <v>56</v>
      </c>
      <c r="AZ24" s="252"/>
      <c r="BA24" s="569" t="e">
        <f t="shared" si="0"/>
        <v>#VALUE!</v>
      </c>
      <c r="BB24" s="569" t="e">
        <f t="shared" si="0"/>
        <v>#VALUE!</v>
      </c>
      <c r="BC24" s="570" t="e">
        <f t="shared" si="1"/>
        <v>#VALUE!</v>
      </c>
      <c r="BD24" s="570" t="e">
        <f t="shared" si="2"/>
        <v>#VALUE!</v>
      </c>
      <c r="BE24" s="570" t="e">
        <f t="shared" si="3"/>
        <v>#VALUE!</v>
      </c>
      <c r="BF24" s="570" t="e">
        <f>SUM(AQ24:AT24)-AP24</f>
        <v>#VALUE!</v>
      </c>
      <c r="BG24" s="570" t="e">
        <f t="shared" si="5"/>
        <v>#VALUE!</v>
      </c>
    </row>
    <row r="25" spans="1:59" s="253" customFormat="1" ht="14.25" customHeight="1">
      <c r="A25" s="143">
        <v>18</v>
      </c>
      <c r="B25" s="142" t="s">
        <v>227</v>
      </c>
      <c r="C25" s="564">
        <v>38</v>
      </c>
      <c r="D25" s="565">
        <v>4086</v>
      </c>
      <c r="E25" s="565">
        <v>2890</v>
      </c>
      <c r="F25" s="565">
        <v>1196</v>
      </c>
      <c r="G25" s="565" t="s">
        <v>56</v>
      </c>
      <c r="H25" s="565" t="s">
        <v>56</v>
      </c>
      <c r="I25" s="565">
        <v>67</v>
      </c>
      <c r="J25" s="565">
        <v>14</v>
      </c>
      <c r="K25" s="566">
        <v>2493</v>
      </c>
      <c r="L25" s="566">
        <v>725</v>
      </c>
      <c r="M25" s="566">
        <v>250</v>
      </c>
      <c r="N25" s="566">
        <v>345</v>
      </c>
      <c r="O25" s="566">
        <v>102</v>
      </c>
      <c r="P25" s="566">
        <v>115</v>
      </c>
      <c r="Q25" s="566">
        <v>5</v>
      </c>
      <c r="R25" s="571">
        <v>2</v>
      </c>
      <c r="S25" s="571">
        <v>22</v>
      </c>
      <c r="T25" s="571">
        <v>3</v>
      </c>
      <c r="U25" s="23" t="s">
        <v>226</v>
      </c>
      <c r="V25" s="386" t="s">
        <v>227</v>
      </c>
      <c r="W25" s="567">
        <v>1831051</v>
      </c>
      <c r="X25" s="384">
        <v>1665581</v>
      </c>
      <c r="Y25" s="384">
        <v>165470</v>
      </c>
      <c r="Z25" s="384">
        <v>9516690</v>
      </c>
      <c r="AA25" s="384">
        <v>6065504</v>
      </c>
      <c r="AB25" s="384">
        <v>236394</v>
      </c>
      <c r="AC25" s="384">
        <v>403853</v>
      </c>
      <c r="AD25" s="384">
        <v>550070</v>
      </c>
      <c r="AE25" s="384">
        <v>187387</v>
      </c>
      <c r="AF25" s="384">
        <v>2073482</v>
      </c>
      <c r="AG25" s="384">
        <v>15659805</v>
      </c>
      <c r="AH25" s="384">
        <v>12476327</v>
      </c>
      <c r="AI25" s="384">
        <v>478073</v>
      </c>
      <c r="AJ25" s="384">
        <v>110</v>
      </c>
      <c r="AK25" s="546" t="s">
        <v>56</v>
      </c>
      <c r="AL25" s="546">
        <v>2705295</v>
      </c>
      <c r="AM25" s="23" t="s">
        <v>226</v>
      </c>
      <c r="AN25" s="386" t="s">
        <v>227</v>
      </c>
      <c r="AO25" s="568">
        <v>4980071</v>
      </c>
      <c r="AP25" s="385">
        <v>747947</v>
      </c>
      <c r="AQ25" s="572">
        <v>8313</v>
      </c>
      <c r="AR25" s="385">
        <v>254038</v>
      </c>
      <c r="AS25" s="385">
        <v>434092</v>
      </c>
      <c r="AT25" s="385">
        <v>51504</v>
      </c>
      <c r="AU25" s="385">
        <v>32015</v>
      </c>
      <c r="AV25" s="385">
        <v>687899</v>
      </c>
      <c r="AW25" s="385">
        <v>666341</v>
      </c>
      <c r="AX25" s="385">
        <v>390601</v>
      </c>
      <c r="AY25" s="385">
        <v>275740</v>
      </c>
      <c r="AZ25" s="252"/>
      <c r="BA25" s="569">
        <f t="shared" si="0"/>
        <v>-45</v>
      </c>
      <c r="BB25" s="569">
        <f t="shared" si="0"/>
        <v>-11</v>
      </c>
      <c r="BC25" s="570">
        <f>SUM(X25:Y25)-W25</f>
        <v>0</v>
      </c>
      <c r="BD25" s="570">
        <f>SUM(AA25:AF25)-Z25</f>
        <v>0</v>
      </c>
      <c r="BE25" s="570">
        <f>SUM(AH25:AL25)-AG25</f>
        <v>0</v>
      </c>
      <c r="BF25" s="570">
        <f>SUM(AQ25:AT25)-AP25</f>
        <v>0</v>
      </c>
      <c r="BG25" s="570">
        <f>AW25-AX25-AY25</f>
        <v>0</v>
      </c>
    </row>
    <row r="26" spans="1:59" s="253" customFormat="1" ht="14.25" customHeight="1">
      <c r="A26" s="143">
        <v>19</v>
      </c>
      <c r="B26" s="144" t="s">
        <v>229</v>
      </c>
      <c r="C26" s="564">
        <v>2</v>
      </c>
      <c r="D26" s="565">
        <v>161</v>
      </c>
      <c r="E26" s="565">
        <v>112</v>
      </c>
      <c r="F26" s="565">
        <v>49</v>
      </c>
      <c r="G26" s="565" t="s">
        <v>56</v>
      </c>
      <c r="H26" s="565" t="s">
        <v>56</v>
      </c>
      <c r="I26" s="565">
        <v>4</v>
      </c>
      <c r="J26" s="565" t="s">
        <v>56</v>
      </c>
      <c r="K26" s="566">
        <v>110</v>
      </c>
      <c r="L26" s="566">
        <v>51</v>
      </c>
      <c r="M26" s="566">
        <v>4</v>
      </c>
      <c r="N26" s="566">
        <v>4</v>
      </c>
      <c r="O26" s="565">
        <v>1</v>
      </c>
      <c r="P26" s="565" t="s">
        <v>56</v>
      </c>
      <c r="Q26" s="566" t="s">
        <v>56</v>
      </c>
      <c r="R26" s="566" t="s">
        <v>56</v>
      </c>
      <c r="S26" s="571">
        <v>7</v>
      </c>
      <c r="T26" s="571">
        <v>6</v>
      </c>
      <c r="U26" s="23" t="s">
        <v>228</v>
      </c>
      <c r="V26" s="387" t="s">
        <v>229</v>
      </c>
      <c r="W26" s="567" t="s">
        <v>448</v>
      </c>
      <c r="X26" s="384" t="s">
        <v>448</v>
      </c>
      <c r="Y26" s="384" t="s">
        <v>448</v>
      </c>
      <c r="Z26" s="384" t="s">
        <v>448</v>
      </c>
      <c r="AA26" s="384" t="s">
        <v>448</v>
      </c>
      <c r="AB26" s="384" t="s">
        <v>448</v>
      </c>
      <c r="AC26" s="384" t="s">
        <v>448</v>
      </c>
      <c r="AD26" s="384" t="s">
        <v>448</v>
      </c>
      <c r="AE26" s="384" t="s">
        <v>56</v>
      </c>
      <c r="AF26" s="384" t="s">
        <v>56</v>
      </c>
      <c r="AG26" s="384" t="s">
        <v>448</v>
      </c>
      <c r="AH26" s="384" t="s">
        <v>448</v>
      </c>
      <c r="AI26" s="384" t="s">
        <v>56</v>
      </c>
      <c r="AJ26" s="384" t="s">
        <v>56</v>
      </c>
      <c r="AK26" s="384" t="s">
        <v>56</v>
      </c>
      <c r="AL26" s="384" t="s">
        <v>56</v>
      </c>
      <c r="AM26" s="23" t="s">
        <v>228</v>
      </c>
      <c r="AN26" s="387" t="s">
        <v>229</v>
      </c>
      <c r="AO26" s="568" t="s">
        <v>448</v>
      </c>
      <c r="AP26" s="385" t="s">
        <v>448</v>
      </c>
      <c r="AQ26" s="385" t="s">
        <v>56</v>
      </c>
      <c r="AR26" s="385" t="s">
        <v>448</v>
      </c>
      <c r="AS26" s="385" t="s">
        <v>448</v>
      </c>
      <c r="AT26" s="385" t="s">
        <v>448</v>
      </c>
      <c r="AU26" s="385" t="s">
        <v>448</v>
      </c>
      <c r="AV26" s="385" t="s">
        <v>448</v>
      </c>
      <c r="AW26" s="385" t="s">
        <v>448</v>
      </c>
      <c r="AX26" s="385" t="s">
        <v>448</v>
      </c>
      <c r="AY26" s="385" t="s">
        <v>448</v>
      </c>
      <c r="AZ26" s="252"/>
      <c r="BA26" s="569">
        <f t="shared" si="0"/>
        <v>3</v>
      </c>
      <c r="BB26" s="569">
        <f t="shared" si="0"/>
        <v>6</v>
      </c>
      <c r="BC26" s="570" t="e">
        <f t="shared" si="1"/>
        <v>#VALUE!</v>
      </c>
      <c r="BD26" s="570" t="e">
        <f t="shared" si="2"/>
        <v>#VALUE!</v>
      </c>
      <c r="BE26" s="570" t="e">
        <f t="shared" si="3"/>
        <v>#VALUE!</v>
      </c>
      <c r="BF26" s="570" t="e">
        <f t="shared" si="4"/>
        <v>#VALUE!</v>
      </c>
      <c r="BG26" s="570" t="e">
        <f t="shared" si="5"/>
        <v>#VALUE!</v>
      </c>
    </row>
    <row r="27" spans="1:59" s="253" customFormat="1" ht="14.25" customHeight="1">
      <c r="A27" s="143">
        <v>20</v>
      </c>
      <c r="B27" s="142" t="s">
        <v>26</v>
      </c>
      <c r="C27" s="564">
        <v>1</v>
      </c>
      <c r="D27" s="565">
        <v>51</v>
      </c>
      <c r="E27" s="565">
        <v>7</v>
      </c>
      <c r="F27" s="565">
        <v>44</v>
      </c>
      <c r="G27" s="565" t="s">
        <v>56</v>
      </c>
      <c r="H27" s="565" t="s">
        <v>56</v>
      </c>
      <c r="I27" s="565" t="s">
        <v>56</v>
      </c>
      <c r="J27" s="565" t="s">
        <v>56</v>
      </c>
      <c r="K27" s="566">
        <v>7</v>
      </c>
      <c r="L27" s="571">
        <v>31</v>
      </c>
      <c r="M27" s="565" t="s">
        <v>56</v>
      </c>
      <c r="N27" s="571">
        <v>13</v>
      </c>
      <c r="O27" s="565" t="s">
        <v>56</v>
      </c>
      <c r="P27" s="565" t="s">
        <v>56</v>
      </c>
      <c r="Q27" s="571" t="s">
        <v>56</v>
      </c>
      <c r="R27" s="571" t="s">
        <v>56</v>
      </c>
      <c r="S27" s="571" t="s">
        <v>56</v>
      </c>
      <c r="T27" s="571" t="s">
        <v>56</v>
      </c>
      <c r="U27" s="23" t="s">
        <v>230</v>
      </c>
      <c r="V27" s="386" t="s">
        <v>26</v>
      </c>
      <c r="W27" s="567" t="s">
        <v>448</v>
      </c>
      <c r="X27" s="384" t="s">
        <v>448</v>
      </c>
      <c r="Y27" s="384" t="s">
        <v>56</v>
      </c>
      <c r="Z27" s="384" t="s">
        <v>448</v>
      </c>
      <c r="AA27" s="384" t="s">
        <v>448</v>
      </c>
      <c r="AB27" s="384" t="s">
        <v>448</v>
      </c>
      <c r="AC27" s="384" t="s">
        <v>448</v>
      </c>
      <c r="AD27" s="384" t="s">
        <v>448</v>
      </c>
      <c r="AE27" s="546" t="s">
        <v>56</v>
      </c>
      <c r="AF27" s="546" t="s">
        <v>56</v>
      </c>
      <c r="AG27" s="384" t="s">
        <v>448</v>
      </c>
      <c r="AH27" s="384" t="s">
        <v>448</v>
      </c>
      <c r="AI27" s="546" t="s">
        <v>56</v>
      </c>
      <c r="AJ27" s="546" t="s">
        <v>56</v>
      </c>
      <c r="AK27" s="546" t="s">
        <v>56</v>
      </c>
      <c r="AL27" s="546" t="s">
        <v>56</v>
      </c>
      <c r="AM27" s="23" t="s">
        <v>230</v>
      </c>
      <c r="AN27" s="386" t="s">
        <v>26</v>
      </c>
      <c r="AO27" s="568" t="s">
        <v>448</v>
      </c>
      <c r="AP27" s="572" t="s">
        <v>56</v>
      </c>
      <c r="AQ27" s="572" t="s">
        <v>56</v>
      </c>
      <c r="AR27" s="572" t="s">
        <v>56</v>
      </c>
      <c r="AS27" s="572" t="s">
        <v>56</v>
      </c>
      <c r="AT27" s="572" t="s">
        <v>56</v>
      </c>
      <c r="AU27" s="572" t="s">
        <v>56</v>
      </c>
      <c r="AV27" s="385" t="s">
        <v>56</v>
      </c>
      <c r="AW27" s="572" t="s">
        <v>56</v>
      </c>
      <c r="AX27" s="572" t="s">
        <v>56</v>
      </c>
      <c r="AY27" s="572" t="s">
        <v>56</v>
      </c>
      <c r="AZ27" s="252"/>
      <c r="BA27" s="569">
        <f t="shared" si="0"/>
        <v>0</v>
      </c>
      <c r="BB27" s="569">
        <f t="shared" si="0"/>
        <v>0</v>
      </c>
      <c r="BC27" s="570" t="e">
        <f t="shared" si="1"/>
        <v>#VALUE!</v>
      </c>
      <c r="BD27" s="570" t="e">
        <f t="shared" si="2"/>
        <v>#VALUE!</v>
      </c>
      <c r="BE27" s="570" t="e">
        <f t="shared" si="3"/>
        <v>#VALUE!</v>
      </c>
      <c r="BF27" s="570" t="e">
        <f t="shared" si="4"/>
        <v>#VALUE!</v>
      </c>
      <c r="BG27" s="570" t="e">
        <f t="shared" si="5"/>
        <v>#VALUE!</v>
      </c>
    </row>
    <row r="28" spans="1:59" s="253" customFormat="1" ht="14.25" customHeight="1">
      <c r="A28" s="143">
        <v>21</v>
      </c>
      <c r="B28" s="142" t="s">
        <v>24</v>
      </c>
      <c r="C28" s="564">
        <v>12</v>
      </c>
      <c r="D28" s="565">
        <v>1106</v>
      </c>
      <c r="E28" s="565">
        <v>957</v>
      </c>
      <c r="F28" s="565">
        <v>149</v>
      </c>
      <c r="G28" s="565" t="s">
        <v>56</v>
      </c>
      <c r="H28" s="565" t="s">
        <v>56</v>
      </c>
      <c r="I28" s="565">
        <v>21</v>
      </c>
      <c r="J28" s="565">
        <v>1</v>
      </c>
      <c r="K28" s="566">
        <v>825</v>
      </c>
      <c r="L28" s="566">
        <v>123</v>
      </c>
      <c r="M28" s="566">
        <v>47</v>
      </c>
      <c r="N28" s="566">
        <v>12</v>
      </c>
      <c r="O28" s="571">
        <v>95</v>
      </c>
      <c r="P28" s="571">
        <v>16</v>
      </c>
      <c r="Q28" s="571" t="s">
        <v>56</v>
      </c>
      <c r="R28" s="571" t="s">
        <v>56</v>
      </c>
      <c r="S28" s="571">
        <v>31</v>
      </c>
      <c r="T28" s="571">
        <v>3</v>
      </c>
      <c r="U28" s="23" t="s">
        <v>231</v>
      </c>
      <c r="V28" s="386" t="s">
        <v>24</v>
      </c>
      <c r="W28" s="567">
        <v>617968</v>
      </c>
      <c r="X28" s="384">
        <v>555671</v>
      </c>
      <c r="Y28" s="384">
        <v>62297</v>
      </c>
      <c r="Z28" s="384">
        <v>1555029</v>
      </c>
      <c r="AA28" s="384">
        <v>1197840</v>
      </c>
      <c r="AB28" s="384">
        <v>80850</v>
      </c>
      <c r="AC28" s="384">
        <v>139893</v>
      </c>
      <c r="AD28" s="384">
        <v>82615</v>
      </c>
      <c r="AE28" s="384">
        <v>23867</v>
      </c>
      <c r="AF28" s="384">
        <v>29964</v>
      </c>
      <c r="AG28" s="384">
        <v>2367008</v>
      </c>
      <c r="AH28" s="546">
        <v>2331148</v>
      </c>
      <c r="AI28" s="546" t="s">
        <v>56</v>
      </c>
      <c r="AJ28" s="546" t="s">
        <v>56</v>
      </c>
      <c r="AK28" s="546" t="s">
        <v>56</v>
      </c>
      <c r="AL28" s="546">
        <v>35860</v>
      </c>
      <c r="AM28" s="23" t="s">
        <v>231</v>
      </c>
      <c r="AN28" s="386" t="s">
        <v>24</v>
      </c>
      <c r="AO28" s="568">
        <v>1349123</v>
      </c>
      <c r="AP28" s="385">
        <v>359233</v>
      </c>
      <c r="AQ28" s="385">
        <v>9</v>
      </c>
      <c r="AR28" s="385">
        <v>99133</v>
      </c>
      <c r="AS28" s="385">
        <v>216744</v>
      </c>
      <c r="AT28" s="572">
        <v>43347</v>
      </c>
      <c r="AU28" s="385">
        <v>23383</v>
      </c>
      <c r="AV28" s="385">
        <v>190014</v>
      </c>
      <c r="AW28" s="385">
        <v>241767</v>
      </c>
      <c r="AX28" s="385">
        <v>241586</v>
      </c>
      <c r="AY28" s="385">
        <v>181</v>
      </c>
      <c r="AZ28" s="252"/>
      <c r="BA28" s="569">
        <f t="shared" si="0"/>
        <v>10</v>
      </c>
      <c r="BB28" s="569">
        <f t="shared" si="0"/>
        <v>2</v>
      </c>
      <c r="BC28" s="570">
        <f t="shared" si="1"/>
        <v>0</v>
      </c>
      <c r="BD28" s="570">
        <f t="shared" si="2"/>
        <v>0</v>
      </c>
      <c r="BE28" s="570">
        <f t="shared" si="3"/>
        <v>0</v>
      </c>
      <c r="BF28" s="570">
        <f t="shared" si="4"/>
        <v>0</v>
      </c>
      <c r="BG28" s="570">
        <f t="shared" si="5"/>
        <v>0</v>
      </c>
    </row>
    <row r="29" spans="1:59" s="253" customFormat="1" ht="14.25" customHeight="1">
      <c r="A29" s="143">
        <v>22</v>
      </c>
      <c r="B29" s="142" t="s">
        <v>22</v>
      </c>
      <c r="C29" s="564">
        <v>2</v>
      </c>
      <c r="D29" s="565">
        <v>145</v>
      </c>
      <c r="E29" s="565">
        <v>118</v>
      </c>
      <c r="F29" s="565">
        <v>27</v>
      </c>
      <c r="G29" s="565" t="s">
        <v>56</v>
      </c>
      <c r="H29" s="565" t="s">
        <v>56</v>
      </c>
      <c r="I29" s="565">
        <v>7</v>
      </c>
      <c r="J29" s="565">
        <v>1</v>
      </c>
      <c r="K29" s="566">
        <v>110</v>
      </c>
      <c r="L29" s="566">
        <v>24</v>
      </c>
      <c r="M29" s="565">
        <v>1</v>
      </c>
      <c r="N29" s="565">
        <v>2</v>
      </c>
      <c r="O29" s="566" t="s">
        <v>56</v>
      </c>
      <c r="P29" s="566" t="s">
        <v>56</v>
      </c>
      <c r="Q29" s="571" t="s">
        <v>56</v>
      </c>
      <c r="R29" s="571" t="s">
        <v>56</v>
      </c>
      <c r="S29" s="571" t="s">
        <v>56</v>
      </c>
      <c r="T29" s="571" t="s">
        <v>56</v>
      </c>
      <c r="U29" s="23" t="s">
        <v>232</v>
      </c>
      <c r="V29" s="386" t="s">
        <v>22</v>
      </c>
      <c r="W29" s="567" t="s">
        <v>448</v>
      </c>
      <c r="X29" s="384" t="s">
        <v>448</v>
      </c>
      <c r="Y29" s="384" t="s">
        <v>448</v>
      </c>
      <c r="Z29" s="384" t="s">
        <v>448</v>
      </c>
      <c r="AA29" s="384" t="s">
        <v>448</v>
      </c>
      <c r="AB29" s="384" t="s">
        <v>448</v>
      </c>
      <c r="AC29" s="384" t="s">
        <v>448</v>
      </c>
      <c r="AD29" s="384" t="s">
        <v>448</v>
      </c>
      <c r="AE29" s="384" t="s">
        <v>448</v>
      </c>
      <c r="AF29" s="384" t="s">
        <v>56</v>
      </c>
      <c r="AG29" s="384" t="s">
        <v>448</v>
      </c>
      <c r="AH29" s="546" t="s">
        <v>448</v>
      </c>
      <c r="AI29" s="546" t="s">
        <v>448</v>
      </c>
      <c r="AJ29" s="546" t="s">
        <v>56</v>
      </c>
      <c r="AK29" s="546" t="s">
        <v>56</v>
      </c>
      <c r="AL29" s="546" t="s">
        <v>448</v>
      </c>
      <c r="AM29" s="23" t="s">
        <v>232</v>
      </c>
      <c r="AN29" s="386" t="s">
        <v>22</v>
      </c>
      <c r="AO29" s="568" t="s">
        <v>448</v>
      </c>
      <c r="AP29" s="385" t="s">
        <v>448</v>
      </c>
      <c r="AQ29" s="572" t="s">
        <v>56</v>
      </c>
      <c r="AR29" s="385" t="s">
        <v>448</v>
      </c>
      <c r="AS29" s="385" t="s">
        <v>448</v>
      </c>
      <c r="AT29" s="385" t="s">
        <v>448</v>
      </c>
      <c r="AU29" s="385" t="s">
        <v>448</v>
      </c>
      <c r="AV29" s="385" t="s">
        <v>448</v>
      </c>
      <c r="AW29" s="385" t="s">
        <v>448</v>
      </c>
      <c r="AX29" s="385" t="s">
        <v>448</v>
      </c>
      <c r="AY29" s="385" t="s">
        <v>448</v>
      </c>
      <c r="AZ29" s="252"/>
      <c r="BA29" s="569">
        <f t="shared" si="0"/>
        <v>-7</v>
      </c>
      <c r="BB29" s="569">
        <f t="shared" si="0"/>
        <v>-1</v>
      </c>
      <c r="BC29" s="570" t="e">
        <f t="shared" si="1"/>
        <v>#VALUE!</v>
      </c>
      <c r="BD29" s="570" t="e">
        <f t="shared" si="2"/>
        <v>#VALUE!</v>
      </c>
      <c r="BE29" s="570" t="e">
        <f t="shared" si="3"/>
        <v>#VALUE!</v>
      </c>
      <c r="BF29" s="570" t="e">
        <f t="shared" si="4"/>
        <v>#VALUE!</v>
      </c>
      <c r="BG29" s="570" t="e">
        <f t="shared" si="5"/>
        <v>#VALUE!</v>
      </c>
    </row>
    <row r="30" spans="1:59" s="253" customFormat="1" ht="14.25" customHeight="1">
      <c r="A30" s="143">
        <v>23</v>
      </c>
      <c r="B30" s="142" t="s">
        <v>20</v>
      </c>
      <c r="C30" s="564">
        <v>8</v>
      </c>
      <c r="D30" s="565">
        <v>1261</v>
      </c>
      <c r="E30" s="565">
        <v>1164</v>
      </c>
      <c r="F30" s="565">
        <v>97</v>
      </c>
      <c r="G30" s="565" t="s">
        <v>56</v>
      </c>
      <c r="H30" s="565" t="s">
        <v>56</v>
      </c>
      <c r="I30" s="565">
        <v>12</v>
      </c>
      <c r="J30" s="565" t="s">
        <v>56</v>
      </c>
      <c r="K30" s="566">
        <v>1044</v>
      </c>
      <c r="L30" s="566">
        <v>74</v>
      </c>
      <c r="M30" s="566">
        <v>64</v>
      </c>
      <c r="N30" s="566">
        <v>12</v>
      </c>
      <c r="O30" s="571">
        <v>61</v>
      </c>
      <c r="P30" s="566">
        <v>12</v>
      </c>
      <c r="Q30" s="571" t="s">
        <v>56</v>
      </c>
      <c r="R30" s="571" t="s">
        <v>56</v>
      </c>
      <c r="S30" s="571">
        <v>17</v>
      </c>
      <c r="T30" s="571">
        <v>1</v>
      </c>
      <c r="U30" s="23" t="s">
        <v>233</v>
      </c>
      <c r="V30" s="386" t="s">
        <v>20</v>
      </c>
      <c r="W30" s="567">
        <v>837616</v>
      </c>
      <c r="X30" s="384">
        <v>775561</v>
      </c>
      <c r="Y30" s="384">
        <v>62055</v>
      </c>
      <c r="Z30" s="384">
        <v>11255901</v>
      </c>
      <c r="AA30" s="384">
        <v>10137929</v>
      </c>
      <c r="AB30" s="384">
        <v>356523</v>
      </c>
      <c r="AC30" s="384">
        <v>483072</v>
      </c>
      <c r="AD30" s="384">
        <v>172900</v>
      </c>
      <c r="AE30" s="384">
        <v>95654</v>
      </c>
      <c r="AF30" s="384">
        <v>9823</v>
      </c>
      <c r="AG30" s="384">
        <v>13399501</v>
      </c>
      <c r="AH30" s="384">
        <v>13185269</v>
      </c>
      <c r="AI30" s="384">
        <v>165348</v>
      </c>
      <c r="AJ30" s="384">
        <v>38078</v>
      </c>
      <c r="AK30" s="546" t="s">
        <v>56</v>
      </c>
      <c r="AL30" s="546">
        <v>10806</v>
      </c>
      <c r="AM30" s="23" t="s">
        <v>233</v>
      </c>
      <c r="AN30" s="386" t="s">
        <v>20</v>
      </c>
      <c r="AO30" s="568">
        <v>3496375</v>
      </c>
      <c r="AP30" s="385">
        <v>880784</v>
      </c>
      <c r="AQ30" s="385" t="s">
        <v>56</v>
      </c>
      <c r="AR30" s="385">
        <v>89122</v>
      </c>
      <c r="AS30" s="385">
        <v>729309</v>
      </c>
      <c r="AT30" s="385">
        <v>62353</v>
      </c>
      <c r="AU30" s="385">
        <v>1534</v>
      </c>
      <c r="AV30" s="385">
        <v>653843</v>
      </c>
      <c r="AW30" s="385">
        <v>1352957</v>
      </c>
      <c r="AX30" s="385">
        <v>795869</v>
      </c>
      <c r="AY30" s="385">
        <v>557088</v>
      </c>
      <c r="AZ30" s="252"/>
      <c r="BA30" s="569">
        <f t="shared" si="0"/>
        <v>5</v>
      </c>
      <c r="BB30" s="569">
        <f t="shared" si="0"/>
        <v>1</v>
      </c>
      <c r="BC30" s="570">
        <f t="shared" si="1"/>
        <v>0</v>
      </c>
      <c r="BD30" s="570">
        <f t="shared" si="2"/>
        <v>0</v>
      </c>
      <c r="BE30" s="570">
        <f t="shared" si="3"/>
        <v>0</v>
      </c>
      <c r="BF30" s="570">
        <f t="shared" si="4"/>
        <v>0</v>
      </c>
      <c r="BG30" s="570">
        <f t="shared" si="5"/>
        <v>0</v>
      </c>
    </row>
    <row r="31" spans="1:59" s="253" customFormat="1" ht="14.25" customHeight="1">
      <c r="A31" s="143">
        <v>24</v>
      </c>
      <c r="B31" s="142" t="s">
        <v>18</v>
      </c>
      <c r="C31" s="564">
        <v>32</v>
      </c>
      <c r="D31" s="565">
        <v>2738</v>
      </c>
      <c r="E31" s="565">
        <v>2042</v>
      </c>
      <c r="F31" s="565">
        <v>696</v>
      </c>
      <c r="G31" s="565" t="s">
        <v>56</v>
      </c>
      <c r="H31" s="565" t="s">
        <v>56</v>
      </c>
      <c r="I31" s="565">
        <v>75</v>
      </c>
      <c r="J31" s="565">
        <v>19</v>
      </c>
      <c r="K31" s="566">
        <v>1750</v>
      </c>
      <c r="L31" s="566">
        <v>511</v>
      </c>
      <c r="M31" s="566">
        <v>153</v>
      </c>
      <c r="N31" s="566">
        <v>160</v>
      </c>
      <c r="O31" s="566">
        <v>68</v>
      </c>
      <c r="P31" s="566">
        <v>8</v>
      </c>
      <c r="Q31" s="566" t="s">
        <v>56</v>
      </c>
      <c r="R31" s="566" t="s">
        <v>56</v>
      </c>
      <c r="S31" s="571">
        <v>4</v>
      </c>
      <c r="T31" s="571">
        <v>2</v>
      </c>
      <c r="U31" s="23" t="s">
        <v>234</v>
      </c>
      <c r="V31" s="386" t="s">
        <v>18</v>
      </c>
      <c r="W31" s="567">
        <v>1185940</v>
      </c>
      <c r="X31" s="384">
        <v>1150887</v>
      </c>
      <c r="Y31" s="384">
        <v>35053</v>
      </c>
      <c r="Z31" s="384">
        <v>4057564</v>
      </c>
      <c r="AA31" s="384">
        <v>2781248</v>
      </c>
      <c r="AB31" s="384">
        <v>20085</v>
      </c>
      <c r="AC31" s="384">
        <v>84487</v>
      </c>
      <c r="AD31" s="384">
        <v>815845</v>
      </c>
      <c r="AE31" s="384">
        <v>108281</v>
      </c>
      <c r="AF31" s="384">
        <v>247618</v>
      </c>
      <c r="AG31" s="384">
        <v>7311947</v>
      </c>
      <c r="AH31" s="384">
        <v>5511053</v>
      </c>
      <c r="AI31" s="384">
        <v>1297786</v>
      </c>
      <c r="AJ31" s="384">
        <v>229</v>
      </c>
      <c r="AK31" s="546">
        <v>542</v>
      </c>
      <c r="AL31" s="384">
        <v>502337</v>
      </c>
      <c r="AM31" s="23" t="s">
        <v>234</v>
      </c>
      <c r="AN31" s="386" t="s">
        <v>18</v>
      </c>
      <c r="AO31" s="568">
        <v>2128223</v>
      </c>
      <c r="AP31" s="385">
        <v>349533</v>
      </c>
      <c r="AQ31" s="385">
        <v>20318</v>
      </c>
      <c r="AR31" s="385">
        <v>102564</v>
      </c>
      <c r="AS31" s="385">
        <v>199757</v>
      </c>
      <c r="AT31" s="385">
        <v>26894</v>
      </c>
      <c r="AU31" s="385">
        <v>12135</v>
      </c>
      <c r="AV31" s="385">
        <v>273822</v>
      </c>
      <c r="AW31" s="385">
        <v>6094</v>
      </c>
      <c r="AX31" s="385">
        <v>253</v>
      </c>
      <c r="AY31" s="385">
        <v>5841</v>
      </c>
      <c r="AZ31" s="252"/>
      <c r="BA31" s="569">
        <f t="shared" si="0"/>
        <v>-71</v>
      </c>
      <c r="BB31" s="569">
        <f t="shared" si="0"/>
        <v>-17</v>
      </c>
      <c r="BC31" s="570">
        <f t="shared" si="1"/>
        <v>0</v>
      </c>
      <c r="BD31" s="570">
        <f t="shared" si="2"/>
        <v>0</v>
      </c>
      <c r="BE31" s="570">
        <f t="shared" si="3"/>
        <v>0</v>
      </c>
      <c r="BF31" s="570">
        <f t="shared" si="4"/>
        <v>0</v>
      </c>
      <c r="BG31" s="570">
        <f t="shared" si="5"/>
        <v>0</v>
      </c>
    </row>
    <row r="32" spans="1:59" s="253" customFormat="1" ht="14.25" customHeight="1">
      <c r="A32" s="143">
        <v>25</v>
      </c>
      <c r="B32" s="142" t="s">
        <v>236</v>
      </c>
      <c r="C32" s="564">
        <v>6</v>
      </c>
      <c r="D32" s="565">
        <v>492</v>
      </c>
      <c r="E32" s="565">
        <v>402</v>
      </c>
      <c r="F32" s="565">
        <v>90</v>
      </c>
      <c r="G32" s="565" t="s">
        <v>56</v>
      </c>
      <c r="H32" s="565" t="s">
        <v>56</v>
      </c>
      <c r="I32" s="565">
        <v>20</v>
      </c>
      <c r="J32" s="565">
        <v>2</v>
      </c>
      <c r="K32" s="566">
        <v>338</v>
      </c>
      <c r="L32" s="566">
        <v>66</v>
      </c>
      <c r="M32" s="566">
        <v>32</v>
      </c>
      <c r="N32" s="566">
        <v>12</v>
      </c>
      <c r="O32" s="565">
        <v>12</v>
      </c>
      <c r="P32" s="565">
        <v>10</v>
      </c>
      <c r="Q32" s="566" t="s">
        <v>56</v>
      </c>
      <c r="R32" s="566" t="s">
        <v>56</v>
      </c>
      <c r="S32" s="571" t="s">
        <v>56</v>
      </c>
      <c r="T32" s="571" t="s">
        <v>56</v>
      </c>
      <c r="U32" s="23" t="s">
        <v>235</v>
      </c>
      <c r="V32" s="386" t="s">
        <v>236</v>
      </c>
      <c r="W32" s="567">
        <v>217994</v>
      </c>
      <c r="X32" s="384">
        <v>209696</v>
      </c>
      <c r="Y32" s="384">
        <v>8298</v>
      </c>
      <c r="Z32" s="384">
        <v>1092848</v>
      </c>
      <c r="AA32" s="384">
        <v>831793</v>
      </c>
      <c r="AB32" s="384">
        <v>4741</v>
      </c>
      <c r="AC32" s="384">
        <v>8512</v>
      </c>
      <c r="AD32" s="384">
        <v>246022</v>
      </c>
      <c r="AE32" s="384">
        <v>1780</v>
      </c>
      <c r="AF32" s="384" t="s">
        <v>56</v>
      </c>
      <c r="AG32" s="384">
        <v>1587676</v>
      </c>
      <c r="AH32" s="384">
        <v>1579665</v>
      </c>
      <c r="AI32" s="384">
        <v>6484</v>
      </c>
      <c r="AJ32" s="384" t="s">
        <v>56</v>
      </c>
      <c r="AK32" s="384" t="s">
        <v>56</v>
      </c>
      <c r="AL32" s="546">
        <v>1527</v>
      </c>
      <c r="AM32" s="23" t="s">
        <v>235</v>
      </c>
      <c r="AN32" s="386" t="s">
        <v>236</v>
      </c>
      <c r="AO32" s="568">
        <v>296215</v>
      </c>
      <c r="AP32" s="385">
        <v>53527</v>
      </c>
      <c r="AQ32" s="385">
        <v>1575</v>
      </c>
      <c r="AR32" s="385">
        <v>39036</v>
      </c>
      <c r="AS32" s="385">
        <v>9969</v>
      </c>
      <c r="AT32" s="385">
        <v>2947</v>
      </c>
      <c r="AU32" s="385">
        <v>1788</v>
      </c>
      <c r="AV32" s="385">
        <v>33906</v>
      </c>
      <c r="AW32" s="385">
        <v>53</v>
      </c>
      <c r="AX32" s="385">
        <v>49</v>
      </c>
      <c r="AY32" s="385">
        <v>4</v>
      </c>
      <c r="AZ32" s="252"/>
      <c r="BA32" s="569">
        <f t="shared" si="0"/>
        <v>-20</v>
      </c>
      <c r="BB32" s="569">
        <f t="shared" si="0"/>
        <v>-2</v>
      </c>
      <c r="BC32" s="570">
        <f t="shared" si="1"/>
        <v>0</v>
      </c>
      <c r="BD32" s="570">
        <f t="shared" si="2"/>
        <v>0</v>
      </c>
      <c r="BE32" s="570">
        <f t="shared" si="3"/>
        <v>0</v>
      </c>
      <c r="BF32" s="570">
        <f t="shared" si="4"/>
        <v>0</v>
      </c>
      <c r="BG32" s="570">
        <f t="shared" si="5"/>
        <v>0</v>
      </c>
    </row>
    <row r="33" spans="1:59" s="253" customFormat="1" ht="14.25" customHeight="1">
      <c r="A33" s="143">
        <v>26</v>
      </c>
      <c r="B33" s="142" t="s">
        <v>238</v>
      </c>
      <c r="C33" s="564">
        <v>30</v>
      </c>
      <c r="D33" s="565">
        <v>2421</v>
      </c>
      <c r="E33" s="565">
        <v>1994</v>
      </c>
      <c r="F33" s="565">
        <v>427</v>
      </c>
      <c r="G33" s="565" t="s">
        <v>56</v>
      </c>
      <c r="H33" s="565" t="s">
        <v>56</v>
      </c>
      <c r="I33" s="565">
        <v>59</v>
      </c>
      <c r="J33" s="565">
        <v>15</v>
      </c>
      <c r="K33" s="566">
        <v>1749</v>
      </c>
      <c r="L33" s="566">
        <v>296</v>
      </c>
      <c r="M33" s="566">
        <v>128</v>
      </c>
      <c r="N33" s="566">
        <v>92</v>
      </c>
      <c r="O33" s="566">
        <v>75</v>
      </c>
      <c r="P33" s="566">
        <v>24</v>
      </c>
      <c r="Q33" s="566" t="s">
        <v>56</v>
      </c>
      <c r="R33" s="566" t="s">
        <v>56</v>
      </c>
      <c r="S33" s="571">
        <v>17</v>
      </c>
      <c r="T33" s="571" t="s">
        <v>56</v>
      </c>
      <c r="U33" s="23" t="s">
        <v>237</v>
      </c>
      <c r="V33" s="386" t="s">
        <v>238</v>
      </c>
      <c r="W33" s="567">
        <v>1311217</v>
      </c>
      <c r="X33" s="384">
        <v>1214610</v>
      </c>
      <c r="Y33" s="384">
        <v>96607</v>
      </c>
      <c r="Z33" s="384">
        <v>5115623</v>
      </c>
      <c r="AA33" s="384">
        <v>3227363</v>
      </c>
      <c r="AB33" s="384">
        <v>12854</v>
      </c>
      <c r="AC33" s="384">
        <v>68507</v>
      </c>
      <c r="AD33" s="384">
        <v>1701039</v>
      </c>
      <c r="AE33" s="384">
        <v>77534</v>
      </c>
      <c r="AF33" s="384">
        <v>28326</v>
      </c>
      <c r="AG33" s="384">
        <v>8004265</v>
      </c>
      <c r="AH33" s="384">
        <v>6780588</v>
      </c>
      <c r="AI33" s="384">
        <v>203814</v>
      </c>
      <c r="AJ33" s="384">
        <v>546</v>
      </c>
      <c r="AK33" s="384">
        <v>935622</v>
      </c>
      <c r="AL33" s="546">
        <v>83695</v>
      </c>
      <c r="AM33" s="23" t="s">
        <v>237</v>
      </c>
      <c r="AN33" s="386" t="s">
        <v>238</v>
      </c>
      <c r="AO33" s="568">
        <v>1880782</v>
      </c>
      <c r="AP33" s="385">
        <v>370782</v>
      </c>
      <c r="AQ33" s="385">
        <v>10277</v>
      </c>
      <c r="AR33" s="385">
        <v>203797</v>
      </c>
      <c r="AS33" s="385">
        <v>106566</v>
      </c>
      <c r="AT33" s="385">
        <v>50142</v>
      </c>
      <c r="AU33" s="385">
        <v>20068</v>
      </c>
      <c r="AV33" s="385">
        <v>160698</v>
      </c>
      <c r="AW33" s="385">
        <v>112616</v>
      </c>
      <c r="AX33" s="385">
        <v>129195</v>
      </c>
      <c r="AY33" s="385">
        <v>-16579</v>
      </c>
      <c r="AZ33" s="252"/>
      <c r="BA33" s="569">
        <f t="shared" si="0"/>
        <v>-42</v>
      </c>
      <c r="BB33" s="569">
        <f t="shared" si="0"/>
        <v>-15</v>
      </c>
      <c r="BC33" s="570">
        <f t="shared" si="1"/>
        <v>0</v>
      </c>
      <c r="BD33" s="570">
        <f t="shared" si="2"/>
        <v>0</v>
      </c>
      <c r="BE33" s="570">
        <f>SUM(AH33:AL33)-AG33</f>
        <v>0</v>
      </c>
      <c r="BF33" s="570">
        <f t="shared" si="4"/>
        <v>0</v>
      </c>
      <c r="BG33" s="570">
        <f t="shared" si="5"/>
        <v>0</v>
      </c>
    </row>
    <row r="34" spans="1:59" s="253" customFormat="1" ht="14.25" customHeight="1">
      <c r="A34" s="143">
        <v>27</v>
      </c>
      <c r="B34" s="142" t="s">
        <v>240</v>
      </c>
      <c r="C34" s="564">
        <v>5</v>
      </c>
      <c r="D34" s="565">
        <v>531</v>
      </c>
      <c r="E34" s="565">
        <v>337</v>
      </c>
      <c r="F34" s="565">
        <v>194</v>
      </c>
      <c r="G34" s="565" t="s">
        <v>56</v>
      </c>
      <c r="H34" s="565" t="s">
        <v>56</v>
      </c>
      <c r="I34" s="565">
        <v>13</v>
      </c>
      <c r="J34" s="565">
        <v>1</v>
      </c>
      <c r="K34" s="566">
        <v>302</v>
      </c>
      <c r="L34" s="566">
        <v>127</v>
      </c>
      <c r="M34" s="566">
        <v>14</v>
      </c>
      <c r="N34" s="566">
        <v>66</v>
      </c>
      <c r="O34" s="566">
        <v>8</v>
      </c>
      <c r="P34" s="566" t="s">
        <v>56</v>
      </c>
      <c r="Q34" s="566" t="s">
        <v>56</v>
      </c>
      <c r="R34" s="566" t="s">
        <v>56</v>
      </c>
      <c r="S34" s="571" t="s">
        <v>56</v>
      </c>
      <c r="T34" s="571" t="s">
        <v>56</v>
      </c>
      <c r="U34" s="23" t="s">
        <v>239</v>
      </c>
      <c r="V34" s="386" t="s">
        <v>240</v>
      </c>
      <c r="W34" s="567">
        <v>206247</v>
      </c>
      <c r="X34" s="384">
        <v>201371</v>
      </c>
      <c r="Y34" s="384">
        <v>4876</v>
      </c>
      <c r="Z34" s="384">
        <v>454375</v>
      </c>
      <c r="AA34" s="384">
        <v>334093</v>
      </c>
      <c r="AB34" s="384">
        <v>3075</v>
      </c>
      <c r="AC34" s="384">
        <v>10815</v>
      </c>
      <c r="AD34" s="384">
        <v>98567</v>
      </c>
      <c r="AE34" s="384" t="s">
        <v>448</v>
      </c>
      <c r="AF34" s="384" t="s">
        <v>448</v>
      </c>
      <c r="AG34" s="384">
        <v>834259</v>
      </c>
      <c r="AH34" s="384">
        <v>820988</v>
      </c>
      <c r="AI34" s="384" t="s">
        <v>448</v>
      </c>
      <c r="AJ34" s="384" t="s">
        <v>56</v>
      </c>
      <c r="AK34" s="384">
        <v>6862</v>
      </c>
      <c r="AL34" s="546" t="s">
        <v>448</v>
      </c>
      <c r="AM34" s="23" t="s">
        <v>239</v>
      </c>
      <c r="AN34" s="386" t="s">
        <v>240</v>
      </c>
      <c r="AO34" s="568">
        <v>406266</v>
      </c>
      <c r="AP34" s="385">
        <v>64092</v>
      </c>
      <c r="AQ34" s="385">
        <v>2197</v>
      </c>
      <c r="AR34" s="385">
        <v>24392</v>
      </c>
      <c r="AS34" s="385">
        <v>33742</v>
      </c>
      <c r="AT34" s="385">
        <v>3761</v>
      </c>
      <c r="AU34" s="385">
        <v>183</v>
      </c>
      <c r="AV34" s="385">
        <v>24572</v>
      </c>
      <c r="AW34" s="385">
        <v>3420</v>
      </c>
      <c r="AX34" s="385">
        <v>1823</v>
      </c>
      <c r="AY34" s="385">
        <v>1597</v>
      </c>
      <c r="AZ34" s="252"/>
      <c r="BA34" s="569">
        <f t="shared" si="0"/>
        <v>-13</v>
      </c>
      <c r="BB34" s="569">
        <f t="shared" si="0"/>
        <v>-1</v>
      </c>
      <c r="BC34" s="570">
        <f t="shared" si="1"/>
        <v>0</v>
      </c>
      <c r="BD34" s="570">
        <f t="shared" si="2"/>
        <v>-7825</v>
      </c>
      <c r="BE34" s="570">
        <f t="shared" si="3"/>
        <v>-6409</v>
      </c>
      <c r="BF34" s="570">
        <f t="shared" si="4"/>
        <v>0</v>
      </c>
      <c r="BG34" s="570">
        <f t="shared" si="5"/>
        <v>0</v>
      </c>
    </row>
    <row r="35" spans="1:59" s="253" customFormat="1" ht="14.25" customHeight="1">
      <c r="A35" s="143">
        <v>28</v>
      </c>
      <c r="B35" s="145" t="s">
        <v>12</v>
      </c>
      <c r="C35" s="564">
        <v>27</v>
      </c>
      <c r="D35" s="565">
        <v>9636</v>
      </c>
      <c r="E35" s="565">
        <v>6833</v>
      </c>
      <c r="F35" s="565">
        <v>2803</v>
      </c>
      <c r="G35" s="565" t="s">
        <v>56</v>
      </c>
      <c r="H35" s="565" t="s">
        <v>56</v>
      </c>
      <c r="I35" s="565">
        <v>33</v>
      </c>
      <c r="J35" s="565">
        <v>3</v>
      </c>
      <c r="K35" s="566">
        <v>5761</v>
      </c>
      <c r="L35" s="566">
        <v>2185</v>
      </c>
      <c r="M35" s="566">
        <v>576</v>
      </c>
      <c r="N35" s="566">
        <v>444</v>
      </c>
      <c r="O35" s="566">
        <v>503</v>
      </c>
      <c r="P35" s="566">
        <v>177</v>
      </c>
      <c r="Q35" s="571">
        <v>1</v>
      </c>
      <c r="R35" s="571" t="s">
        <v>56</v>
      </c>
      <c r="S35" s="571">
        <v>40</v>
      </c>
      <c r="T35" s="571">
        <v>6</v>
      </c>
      <c r="U35" s="23" t="s">
        <v>241</v>
      </c>
      <c r="V35" s="388" t="s">
        <v>12</v>
      </c>
      <c r="W35" s="567">
        <v>5033899</v>
      </c>
      <c r="X35" s="384">
        <v>4791953</v>
      </c>
      <c r="Y35" s="384">
        <v>241946</v>
      </c>
      <c r="Z35" s="384">
        <v>18032648</v>
      </c>
      <c r="AA35" s="384">
        <v>13649890</v>
      </c>
      <c r="AB35" s="384">
        <v>103613</v>
      </c>
      <c r="AC35" s="384">
        <v>1098341</v>
      </c>
      <c r="AD35" s="545">
        <v>1157699</v>
      </c>
      <c r="AE35" s="384">
        <v>1595570</v>
      </c>
      <c r="AF35" s="384">
        <v>427535</v>
      </c>
      <c r="AG35" s="545">
        <v>33601105</v>
      </c>
      <c r="AH35" s="546">
        <v>32389072</v>
      </c>
      <c r="AI35" s="546">
        <v>724812</v>
      </c>
      <c r="AJ35" s="546">
        <v>384</v>
      </c>
      <c r="AK35" s="546" t="s">
        <v>56</v>
      </c>
      <c r="AL35" s="546">
        <v>486837</v>
      </c>
      <c r="AM35" s="23" t="s">
        <v>241</v>
      </c>
      <c r="AN35" s="388" t="s">
        <v>12</v>
      </c>
      <c r="AO35" s="568">
        <v>10216306</v>
      </c>
      <c r="AP35" s="385">
        <v>5579029</v>
      </c>
      <c r="AQ35" s="572">
        <v>40091</v>
      </c>
      <c r="AR35" s="385">
        <v>3140440</v>
      </c>
      <c r="AS35" s="385">
        <v>2091093</v>
      </c>
      <c r="AT35" s="385">
        <v>307405</v>
      </c>
      <c r="AU35" s="385">
        <v>871990</v>
      </c>
      <c r="AV35" s="385">
        <v>2202697</v>
      </c>
      <c r="AW35" s="572">
        <v>5496434</v>
      </c>
      <c r="AX35" s="572">
        <v>5479281</v>
      </c>
      <c r="AY35" s="572">
        <v>17153</v>
      </c>
      <c r="AZ35" s="252"/>
      <c r="BA35" s="569">
        <f t="shared" si="0"/>
        <v>7</v>
      </c>
      <c r="BB35" s="569">
        <f t="shared" si="0"/>
        <v>3</v>
      </c>
      <c r="BC35" s="570">
        <f t="shared" si="1"/>
        <v>0</v>
      </c>
      <c r="BD35" s="570">
        <f t="shared" si="2"/>
        <v>0</v>
      </c>
      <c r="BE35" s="570">
        <f>SUM(AH35:AL35)-AG35</f>
        <v>0</v>
      </c>
      <c r="BF35" s="570">
        <f t="shared" si="4"/>
        <v>0</v>
      </c>
      <c r="BG35" s="570">
        <f t="shared" si="5"/>
        <v>0</v>
      </c>
    </row>
    <row r="36" spans="1:59" s="253" customFormat="1" ht="14.25" customHeight="1">
      <c r="A36" s="143">
        <v>29</v>
      </c>
      <c r="B36" s="145" t="s">
        <v>15</v>
      </c>
      <c r="C36" s="564">
        <v>21</v>
      </c>
      <c r="D36" s="565">
        <v>2791</v>
      </c>
      <c r="E36" s="565">
        <v>1896</v>
      </c>
      <c r="F36" s="565">
        <v>895</v>
      </c>
      <c r="G36" s="565" t="s">
        <v>56</v>
      </c>
      <c r="H36" s="565" t="s">
        <v>56</v>
      </c>
      <c r="I36" s="565">
        <v>30</v>
      </c>
      <c r="J36" s="565">
        <v>6</v>
      </c>
      <c r="K36" s="566">
        <v>1550</v>
      </c>
      <c r="L36" s="566">
        <v>608</v>
      </c>
      <c r="M36" s="566">
        <v>158</v>
      </c>
      <c r="N36" s="566">
        <v>196</v>
      </c>
      <c r="O36" s="566">
        <v>169</v>
      </c>
      <c r="P36" s="566">
        <v>90</v>
      </c>
      <c r="Q36" s="566" t="s">
        <v>56</v>
      </c>
      <c r="R36" s="566" t="s">
        <v>56</v>
      </c>
      <c r="S36" s="571">
        <v>11</v>
      </c>
      <c r="T36" s="571">
        <v>5</v>
      </c>
      <c r="U36" s="23" t="s">
        <v>242</v>
      </c>
      <c r="V36" s="388" t="s">
        <v>15</v>
      </c>
      <c r="W36" s="567">
        <v>1381327</v>
      </c>
      <c r="X36" s="384">
        <v>1265967</v>
      </c>
      <c r="Y36" s="384">
        <v>115360</v>
      </c>
      <c r="Z36" s="384">
        <v>11860174</v>
      </c>
      <c r="AA36" s="384">
        <v>10741601</v>
      </c>
      <c r="AB36" s="384">
        <v>4995</v>
      </c>
      <c r="AC36" s="384">
        <v>125955</v>
      </c>
      <c r="AD36" s="384">
        <v>816144</v>
      </c>
      <c r="AE36" s="384">
        <v>79648</v>
      </c>
      <c r="AF36" s="384">
        <v>91831</v>
      </c>
      <c r="AG36" s="384">
        <v>20031876</v>
      </c>
      <c r="AH36" s="384">
        <v>19436404</v>
      </c>
      <c r="AI36" s="384">
        <v>415659</v>
      </c>
      <c r="AJ36" s="384">
        <v>1824</v>
      </c>
      <c r="AK36" s="384" t="s">
        <v>56</v>
      </c>
      <c r="AL36" s="546">
        <v>177989</v>
      </c>
      <c r="AM36" s="23" t="s">
        <v>242</v>
      </c>
      <c r="AN36" s="388" t="s">
        <v>15</v>
      </c>
      <c r="AO36" s="568">
        <v>3116238</v>
      </c>
      <c r="AP36" s="385">
        <v>1138871</v>
      </c>
      <c r="AQ36" s="385">
        <v>1038</v>
      </c>
      <c r="AR36" s="385">
        <v>377531</v>
      </c>
      <c r="AS36" s="385">
        <v>707126</v>
      </c>
      <c r="AT36" s="385">
        <v>53176</v>
      </c>
      <c r="AU36" s="385">
        <v>22151</v>
      </c>
      <c r="AV36" s="385">
        <v>675429</v>
      </c>
      <c r="AW36" s="385">
        <v>1257751</v>
      </c>
      <c r="AX36" s="385">
        <v>944056</v>
      </c>
      <c r="AY36" s="385">
        <v>313695</v>
      </c>
      <c r="AZ36" s="252"/>
      <c r="BA36" s="569">
        <f t="shared" si="0"/>
        <v>-19</v>
      </c>
      <c r="BB36" s="569">
        <f t="shared" si="0"/>
        <v>-1</v>
      </c>
      <c r="BC36" s="570">
        <f t="shared" si="1"/>
        <v>0</v>
      </c>
      <c r="BD36" s="570">
        <f t="shared" si="2"/>
        <v>0</v>
      </c>
      <c r="BE36" s="570">
        <f t="shared" si="3"/>
        <v>0</v>
      </c>
      <c r="BF36" s="570">
        <f t="shared" si="4"/>
        <v>0</v>
      </c>
      <c r="BG36" s="570">
        <f t="shared" si="5"/>
        <v>0</v>
      </c>
    </row>
    <row r="37" spans="1:59" s="253" customFormat="1" ht="14.25" customHeight="1">
      <c r="A37" s="143">
        <v>30</v>
      </c>
      <c r="B37" s="142" t="s">
        <v>333</v>
      </c>
      <c r="C37" s="564">
        <v>2</v>
      </c>
      <c r="D37" s="565">
        <v>279</v>
      </c>
      <c r="E37" s="565">
        <v>149</v>
      </c>
      <c r="F37" s="565">
        <v>130</v>
      </c>
      <c r="G37" s="565" t="s">
        <v>56</v>
      </c>
      <c r="H37" s="565" t="s">
        <v>56</v>
      </c>
      <c r="I37" s="565">
        <v>6</v>
      </c>
      <c r="J37" s="565" t="s">
        <v>56</v>
      </c>
      <c r="K37" s="566">
        <v>118</v>
      </c>
      <c r="L37" s="566">
        <v>76</v>
      </c>
      <c r="M37" s="566">
        <v>30</v>
      </c>
      <c r="N37" s="566">
        <v>54</v>
      </c>
      <c r="O37" s="566" t="s">
        <v>56</v>
      </c>
      <c r="P37" s="566">
        <v>1</v>
      </c>
      <c r="Q37" s="566" t="s">
        <v>56</v>
      </c>
      <c r="R37" s="566" t="s">
        <v>56</v>
      </c>
      <c r="S37" s="571">
        <v>5</v>
      </c>
      <c r="T37" s="571">
        <v>1</v>
      </c>
      <c r="U37" s="23" t="s">
        <v>243</v>
      </c>
      <c r="V37" s="386" t="s">
        <v>333</v>
      </c>
      <c r="W37" s="567" t="s">
        <v>448</v>
      </c>
      <c r="X37" s="384" t="s">
        <v>448</v>
      </c>
      <c r="Y37" s="384" t="s">
        <v>448</v>
      </c>
      <c r="Z37" s="384" t="s">
        <v>448</v>
      </c>
      <c r="AA37" s="384" t="s">
        <v>448</v>
      </c>
      <c r="AB37" s="384" t="s">
        <v>448</v>
      </c>
      <c r="AC37" s="384" t="s">
        <v>448</v>
      </c>
      <c r="AD37" s="384" t="s">
        <v>448</v>
      </c>
      <c r="AE37" s="384" t="s">
        <v>56</v>
      </c>
      <c r="AF37" s="384" t="s">
        <v>448</v>
      </c>
      <c r="AG37" s="384" t="s">
        <v>448</v>
      </c>
      <c r="AH37" s="384" t="s">
        <v>448</v>
      </c>
      <c r="AI37" s="384" t="s">
        <v>56</v>
      </c>
      <c r="AJ37" s="384" t="s">
        <v>56</v>
      </c>
      <c r="AK37" s="546" t="s">
        <v>56</v>
      </c>
      <c r="AL37" s="384" t="s">
        <v>448</v>
      </c>
      <c r="AM37" s="23" t="s">
        <v>243</v>
      </c>
      <c r="AN37" s="386" t="s">
        <v>333</v>
      </c>
      <c r="AO37" s="568" t="s">
        <v>448</v>
      </c>
      <c r="AP37" s="385" t="s">
        <v>448</v>
      </c>
      <c r="AQ37" s="572" t="s">
        <v>56</v>
      </c>
      <c r="AR37" s="385" t="s">
        <v>448</v>
      </c>
      <c r="AS37" s="385" t="s">
        <v>448</v>
      </c>
      <c r="AT37" s="385" t="s">
        <v>448</v>
      </c>
      <c r="AU37" s="385" t="s">
        <v>448</v>
      </c>
      <c r="AV37" s="385" t="s">
        <v>448</v>
      </c>
      <c r="AW37" s="385" t="s">
        <v>448</v>
      </c>
      <c r="AX37" s="385" t="s">
        <v>448</v>
      </c>
      <c r="AY37" s="385" t="s">
        <v>56</v>
      </c>
      <c r="AZ37" s="252"/>
      <c r="BA37" s="569">
        <f t="shared" si="0"/>
        <v>-1</v>
      </c>
      <c r="BB37" s="569">
        <f t="shared" si="0"/>
        <v>1</v>
      </c>
      <c r="BC37" s="570" t="e">
        <f t="shared" si="1"/>
        <v>#VALUE!</v>
      </c>
      <c r="BD37" s="570" t="e">
        <f t="shared" si="2"/>
        <v>#VALUE!</v>
      </c>
      <c r="BE37" s="570" t="e">
        <f t="shared" si="3"/>
        <v>#VALUE!</v>
      </c>
      <c r="BF37" s="570" t="e">
        <f t="shared" si="4"/>
        <v>#VALUE!</v>
      </c>
      <c r="BG37" s="570" t="e">
        <f t="shared" si="5"/>
        <v>#VALUE!</v>
      </c>
    </row>
    <row r="38" spans="1:59" s="253" customFormat="1" ht="14.25" customHeight="1">
      <c r="A38" s="143">
        <v>31</v>
      </c>
      <c r="B38" s="142" t="s">
        <v>10</v>
      </c>
      <c r="C38" s="564">
        <v>6</v>
      </c>
      <c r="D38" s="565">
        <v>4141</v>
      </c>
      <c r="E38" s="565">
        <v>3728</v>
      </c>
      <c r="F38" s="565">
        <v>413</v>
      </c>
      <c r="G38" s="565" t="s">
        <v>56</v>
      </c>
      <c r="H38" s="565" t="s">
        <v>56</v>
      </c>
      <c r="I38" s="565">
        <v>15</v>
      </c>
      <c r="J38" s="565">
        <v>1</v>
      </c>
      <c r="K38" s="566">
        <v>3406</v>
      </c>
      <c r="L38" s="566">
        <v>305</v>
      </c>
      <c r="M38" s="566">
        <v>270</v>
      </c>
      <c r="N38" s="566">
        <v>87</v>
      </c>
      <c r="O38" s="566">
        <v>217</v>
      </c>
      <c r="P38" s="566">
        <v>25</v>
      </c>
      <c r="Q38" s="566">
        <v>3</v>
      </c>
      <c r="R38" s="566" t="s">
        <v>56</v>
      </c>
      <c r="S38" s="571">
        <v>180</v>
      </c>
      <c r="T38" s="571">
        <v>5</v>
      </c>
      <c r="U38" s="23" t="s">
        <v>244</v>
      </c>
      <c r="V38" s="386" t="s">
        <v>10</v>
      </c>
      <c r="W38" s="567">
        <v>2575430</v>
      </c>
      <c r="X38" s="384">
        <v>2173712</v>
      </c>
      <c r="Y38" s="384">
        <v>401718</v>
      </c>
      <c r="Z38" s="384">
        <v>14632832</v>
      </c>
      <c r="AA38" s="384">
        <v>14064596</v>
      </c>
      <c r="AB38" s="384">
        <v>82889</v>
      </c>
      <c r="AC38" s="384">
        <v>296991</v>
      </c>
      <c r="AD38" s="384">
        <v>175425</v>
      </c>
      <c r="AE38" s="384">
        <v>12931</v>
      </c>
      <c r="AF38" s="384" t="s">
        <v>56</v>
      </c>
      <c r="AG38" s="384">
        <v>19826303</v>
      </c>
      <c r="AH38" s="384">
        <v>19826303</v>
      </c>
      <c r="AI38" s="384" t="s">
        <v>56</v>
      </c>
      <c r="AJ38" s="384" t="s">
        <v>56</v>
      </c>
      <c r="AK38" s="384" t="s">
        <v>56</v>
      </c>
      <c r="AL38" s="546" t="s">
        <v>56</v>
      </c>
      <c r="AM38" s="23" t="s">
        <v>244</v>
      </c>
      <c r="AN38" s="386" t="s">
        <v>10</v>
      </c>
      <c r="AO38" s="568">
        <v>5096925</v>
      </c>
      <c r="AP38" s="385">
        <v>991500</v>
      </c>
      <c r="AQ38" s="385" t="s">
        <v>56</v>
      </c>
      <c r="AR38" s="385">
        <v>46229</v>
      </c>
      <c r="AS38" s="385">
        <v>813075</v>
      </c>
      <c r="AT38" s="385">
        <v>132196</v>
      </c>
      <c r="AU38" s="385">
        <v>77645</v>
      </c>
      <c r="AV38" s="385">
        <v>948660</v>
      </c>
      <c r="AW38" s="385">
        <v>32802</v>
      </c>
      <c r="AX38" s="385">
        <v>30022</v>
      </c>
      <c r="AY38" s="385">
        <v>2780</v>
      </c>
      <c r="AZ38" s="252"/>
      <c r="BA38" s="569">
        <f t="shared" si="0"/>
        <v>165</v>
      </c>
      <c r="BB38" s="569">
        <f t="shared" si="0"/>
        <v>4</v>
      </c>
      <c r="BC38" s="570">
        <f t="shared" si="1"/>
        <v>0</v>
      </c>
      <c r="BD38" s="570">
        <f t="shared" si="2"/>
        <v>0</v>
      </c>
      <c r="BE38" s="570">
        <f t="shared" si="3"/>
        <v>0</v>
      </c>
      <c r="BF38" s="570">
        <f>SUM(AQ38:AT38)-AP38</f>
        <v>0</v>
      </c>
      <c r="BG38" s="570">
        <f t="shared" si="5"/>
        <v>0</v>
      </c>
    </row>
    <row r="39" spans="1:59" s="253" customFormat="1" ht="14.25" customHeight="1">
      <c r="A39" s="146">
        <v>32</v>
      </c>
      <c r="B39" s="147" t="s">
        <v>1</v>
      </c>
      <c r="C39" s="573">
        <v>41</v>
      </c>
      <c r="D39" s="574">
        <v>3464</v>
      </c>
      <c r="E39" s="574">
        <v>1932</v>
      </c>
      <c r="F39" s="574">
        <v>1532</v>
      </c>
      <c r="G39" s="574" t="s">
        <v>56</v>
      </c>
      <c r="H39" s="574" t="s">
        <v>56</v>
      </c>
      <c r="I39" s="574">
        <v>101</v>
      </c>
      <c r="J39" s="574">
        <v>30</v>
      </c>
      <c r="K39" s="575">
        <v>1629</v>
      </c>
      <c r="L39" s="575">
        <v>1156</v>
      </c>
      <c r="M39" s="575">
        <v>178</v>
      </c>
      <c r="N39" s="575">
        <v>292</v>
      </c>
      <c r="O39" s="575">
        <v>35</v>
      </c>
      <c r="P39" s="575">
        <v>58</v>
      </c>
      <c r="Q39" s="575" t="s">
        <v>56</v>
      </c>
      <c r="R39" s="576" t="s">
        <v>56</v>
      </c>
      <c r="S39" s="576">
        <v>11</v>
      </c>
      <c r="T39" s="576">
        <v>4</v>
      </c>
      <c r="U39" s="389" t="s">
        <v>245</v>
      </c>
      <c r="V39" s="390" t="s">
        <v>1</v>
      </c>
      <c r="W39" s="577">
        <v>1251056</v>
      </c>
      <c r="X39" s="559">
        <v>1214719</v>
      </c>
      <c r="Y39" s="559">
        <v>36337</v>
      </c>
      <c r="Z39" s="559">
        <v>2995500</v>
      </c>
      <c r="AA39" s="559">
        <v>1487500</v>
      </c>
      <c r="AB39" s="559">
        <v>11940</v>
      </c>
      <c r="AC39" s="559">
        <v>79421</v>
      </c>
      <c r="AD39" s="552">
        <v>668503</v>
      </c>
      <c r="AE39" s="559">
        <v>60907</v>
      </c>
      <c r="AF39" s="559">
        <v>687229</v>
      </c>
      <c r="AG39" s="559">
        <v>6735646</v>
      </c>
      <c r="AH39" s="552">
        <v>5583259</v>
      </c>
      <c r="AI39" s="552">
        <v>415681</v>
      </c>
      <c r="AJ39" s="552">
        <v>20</v>
      </c>
      <c r="AK39" s="553">
        <v>102</v>
      </c>
      <c r="AL39" s="553">
        <v>736584</v>
      </c>
      <c r="AM39" s="389" t="s">
        <v>245</v>
      </c>
      <c r="AN39" s="390" t="s">
        <v>1</v>
      </c>
      <c r="AO39" s="578">
        <v>1266596</v>
      </c>
      <c r="AP39" s="391">
        <v>184257</v>
      </c>
      <c r="AQ39" s="391">
        <v>3338</v>
      </c>
      <c r="AR39" s="391">
        <v>21312</v>
      </c>
      <c r="AS39" s="391">
        <v>123626</v>
      </c>
      <c r="AT39" s="391">
        <v>35981</v>
      </c>
      <c r="AU39" s="391">
        <v>20475</v>
      </c>
      <c r="AV39" s="391">
        <v>148650</v>
      </c>
      <c r="AW39" s="391">
        <v>14977</v>
      </c>
      <c r="AX39" s="579">
        <v>15929</v>
      </c>
      <c r="AY39" s="391">
        <v>-952</v>
      </c>
      <c r="AZ39" s="252"/>
      <c r="BA39" s="569">
        <f t="shared" si="0"/>
        <v>-90</v>
      </c>
      <c r="BB39" s="569">
        <f t="shared" si="0"/>
        <v>-26</v>
      </c>
      <c r="BC39" s="570">
        <f t="shared" si="1"/>
        <v>0</v>
      </c>
      <c r="BD39" s="570">
        <f t="shared" si="2"/>
        <v>0</v>
      </c>
      <c r="BE39" s="570">
        <f t="shared" si="3"/>
        <v>0</v>
      </c>
      <c r="BF39" s="570">
        <f t="shared" si="4"/>
        <v>0</v>
      </c>
      <c r="BG39" s="570">
        <f t="shared" si="5"/>
        <v>0</v>
      </c>
    </row>
    <row r="40" spans="1:51" s="30" customFormat="1" ht="13.5">
      <c r="A40" s="435" t="s">
        <v>427</v>
      </c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437"/>
      <c r="S40" s="437"/>
      <c r="T40" s="437"/>
      <c r="U40" s="437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</row>
    <row r="41" spans="1:27" s="95" customFormat="1" ht="17.25" customHeight="1">
      <c r="A41" s="406" t="s">
        <v>376</v>
      </c>
      <c r="B41" s="406"/>
      <c r="C41" s="406"/>
      <c r="D41" s="40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472"/>
      <c r="V41" s="472"/>
      <c r="W41" s="472"/>
      <c r="X41" s="472"/>
      <c r="Y41" s="472"/>
      <c r="Z41" s="472"/>
      <c r="AA41" s="472"/>
    </row>
    <row r="42" spans="21:27" s="95" customFormat="1" ht="13.5">
      <c r="U42" s="456"/>
      <c r="V42" s="456"/>
      <c r="W42" s="456"/>
      <c r="X42" s="456"/>
      <c r="Y42" s="456"/>
      <c r="Z42" s="456"/>
      <c r="AA42" s="456"/>
    </row>
  </sheetData>
  <sheetProtection/>
  <mergeCells count="65">
    <mergeCell ref="I8:L9"/>
    <mergeCell ref="A1:B1"/>
    <mergeCell ref="A2:B2"/>
    <mergeCell ref="U2:V2"/>
    <mergeCell ref="AM2:AN2"/>
    <mergeCell ref="A3:F3"/>
    <mergeCell ref="A4:F4"/>
    <mergeCell ref="AG8:AG12"/>
    <mergeCell ref="AA8:AA12"/>
    <mergeCell ref="G8:H8"/>
    <mergeCell ref="AW8:AY10"/>
    <mergeCell ref="A7:B12"/>
    <mergeCell ref="D7:L7"/>
    <mergeCell ref="M7:T7"/>
    <mergeCell ref="U7:V12"/>
    <mergeCell ref="W7:Y7"/>
    <mergeCell ref="Z7:AD7"/>
    <mergeCell ref="C8:C12"/>
    <mergeCell ref="D8:F11"/>
    <mergeCell ref="X8:X12"/>
    <mergeCell ref="AU7:AY7"/>
    <mergeCell ref="AH8:AH12"/>
    <mergeCell ref="AI8:AI12"/>
    <mergeCell ref="AJ8:AJ12"/>
    <mergeCell ref="AK8:AK12"/>
    <mergeCell ref="AP8:AT10"/>
    <mergeCell ref="AU8:AU12"/>
    <mergeCell ref="AW11:AW12"/>
    <mergeCell ref="AV8:AV12"/>
    <mergeCell ref="AG7:AL7"/>
    <mergeCell ref="AM7:AN12"/>
    <mergeCell ref="AO7:AT7"/>
    <mergeCell ref="AC8:AC12"/>
    <mergeCell ref="AD8:AD12"/>
    <mergeCell ref="AE8:AE12"/>
    <mergeCell ref="AF8:AF12"/>
    <mergeCell ref="AS11:AS12"/>
    <mergeCell ref="AE7:AF7"/>
    <mergeCell ref="AB8:AB12"/>
    <mergeCell ref="M8:P9"/>
    <mergeCell ref="Q8:R11"/>
    <mergeCell ref="S8:T11"/>
    <mergeCell ref="W8:W12"/>
    <mergeCell ref="Y8:Y12"/>
    <mergeCell ref="O11:P11"/>
    <mergeCell ref="G10:H10"/>
    <mergeCell ref="I10:J10"/>
    <mergeCell ref="K10:L10"/>
    <mergeCell ref="M10:N10"/>
    <mergeCell ref="O10:P10"/>
    <mergeCell ref="AL8:AL12"/>
    <mergeCell ref="G11:H11"/>
    <mergeCell ref="I11:J11"/>
    <mergeCell ref="K11:L11"/>
    <mergeCell ref="M11:N11"/>
    <mergeCell ref="AX11:AX12"/>
    <mergeCell ref="G9:H9"/>
    <mergeCell ref="AY11:AY12"/>
    <mergeCell ref="A14:B14"/>
    <mergeCell ref="U14:V14"/>
    <mergeCell ref="AM14:AN14"/>
    <mergeCell ref="AP11:AP12"/>
    <mergeCell ref="AQ11:AQ12"/>
    <mergeCell ref="AR11:AR12"/>
    <mergeCell ref="AT11:AT12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1496062992125984" footer="0.31496062992125984"/>
  <pageSetup blackAndWhite="1" fitToWidth="6" horizontalDpi="600" verticalDpi="600" orientation="portrait" paperSize="9" scale="74" r:id="rId1"/>
  <colBreaks count="5" manualBreakCount="5">
    <brk id="12" min="1" max="40" man="1"/>
    <brk id="20" min="1" max="40" man="1"/>
    <brk id="30" min="1" max="40" man="1"/>
    <brk id="38" min="1" max="40" man="1"/>
    <brk id="46" min="1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80"/>
  <sheetViews>
    <sheetView showGridLines="0" view="pageBreakPreview" zoomScale="90" zoomScaleSheetLayoutView="90" zoomScalePageLayoutView="0" workbookViewId="0" topLeftCell="A1">
      <pane xSplit="2" ySplit="9" topLeftCell="C10" activePane="bottomRight" state="frozen"/>
      <selection pane="topLeft" activeCell="A3" sqref="A3:F3"/>
      <selection pane="topRight" activeCell="A3" sqref="A3:F3"/>
      <selection pane="bottomLeft" activeCell="A3" sqref="A3:F3"/>
      <selection pane="bottomRight" activeCell="A3" sqref="A3:G3"/>
    </sheetView>
  </sheetViews>
  <sheetFormatPr defaultColWidth="9.00390625" defaultRowHeight="13.5"/>
  <cols>
    <col min="1" max="1" width="3.125" style="30" customWidth="1"/>
    <col min="2" max="2" width="21.75390625" style="30" customWidth="1"/>
    <col min="3" max="9" width="21.625" style="30" customWidth="1"/>
    <col min="10" max="10" width="9.00390625" style="30" customWidth="1"/>
    <col min="11" max="12" width="9.00390625" style="175" customWidth="1"/>
    <col min="13" max="16384" width="9.00390625" style="30" customWidth="1"/>
  </cols>
  <sheetData>
    <row r="1" spans="1:2" ht="13.5">
      <c r="A1" s="674" t="s">
        <v>198</v>
      </c>
      <c r="B1" s="674"/>
    </row>
    <row r="2" spans="1:2" ht="13.5">
      <c r="A2" s="675" t="s">
        <v>55</v>
      </c>
      <c r="B2" s="675"/>
    </row>
    <row r="3" spans="1:9" ht="17.25">
      <c r="A3" s="820" t="s">
        <v>351</v>
      </c>
      <c r="B3" s="820"/>
      <c r="C3" s="820"/>
      <c r="D3" s="820"/>
      <c r="E3" s="820"/>
      <c r="F3" s="820"/>
      <c r="G3" s="820"/>
      <c r="H3" s="408"/>
      <c r="I3" s="408"/>
    </row>
    <row r="4" spans="1:10" ht="13.5">
      <c r="A4" s="821" t="s">
        <v>464</v>
      </c>
      <c r="B4" s="821"/>
      <c r="C4" s="821"/>
      <c r="D4" s="821"/>
      <c r="E4" s="821"/>
      <c r="F4" s="821"/>
      <c r="G4" s="821"/>
      <c r="H4" s="409"/>
      <c r="I4" s="11" t="s">
        <v>358</v>
      </c>
      <c r="J4" s="31"/>
    </row>
    <row r="5" spans="1:10" ht="6.75" customHeight="1" thickBot="1">
      <c r="A5" s="32"/>
      <c r="B5" s="32"/>
      <c r="C5" s="32"/>
      <c r="D5" s="11"/>
      <c r="E5" s="11"/>
      <c r="F5" s="11"/>
      <c r="G5" s="11"/>
      <c r="H5" s="11"/>
      <c r="I5" s="11"/>
      <c r="J5" s="31"/>
    </row>
    <row r="6" spans="1:12" s="41" customFormat="1" ht="13.5" customHeight="1" thickTop="1">
      <c r="A6" s="822" t="s">
        <v>261</v>
      </c>
      <c r="B6" s="823"/>
      <c r="C6" s="831" t="s">
        <v>34</v>
      </c>
      <c r="D6" s="828" t="s">
        <v>356</v>
      </c>
      <c r="E6" s="836" t="s">
        <v>357</v>
      </c>
      <c r="F6" s="839" t="s">
        <v>359</v>
      </c>
      <c r="G6" s="840"/>
      <c r="H6" s="840"/>
      <c r="I6" s="840"/>
      <c r="J6" s="50"/>
      <c r="K6" s="176"/>
      <c r="L6" s="176"/>
    </row>
    <row r="7" spans="1:12" s="41" customFormat="1" ht="13.5" customHeight="1">
      <c r="A7" s="824"/>
      <c r="B7" s="825"/>
      <c r="C7" s="829"/>
      <c r="D7" s="829"/>
      <c r="E7" s="829"/>
      <c r="F7" s="837"/>
      <c r="G7" s="838"/>
      <c r="H7" s="838"/>
      <c r="I7" s="838"/>
      <c r="J7" s="50"/>
      <c r="K7" s="176"/>
      <c r="L7" s="176"/>
    </row>
    <row r="8" spans="1:12" s="41" customFormat="1" ht="13.5" customHeight="1">
      <c r="A8" s="824"/>
      <c r="B8" s="825"/>
      <c r="C8" s="829"/>
      <c r="D8" s="829"/>
      <c r="E8" s="829"/>
      <c r="F8" s="837" t="s">
        <v>303</v>
      </c>
      <c r="G8" s="841"/>
      <c r="H8" s="834" t="s">
        <v>94</v>
      </c>
      <c r="I8" s="832" t="s">
        <v>307</v>
      </c>
      <c r="J8" s="50"/>
      <c r="K8" s="176"/>
      <c r="L8" s="176"/>
    </row>
    <row r="9" spans="1:12" s="41" customFormat="1" ht="13.5" customHeight="1">
      <c r="A9" s="826"/>
      <c r="B9" s="827"/>
      <c r="C9" s="829"/>
      <c r="D9" s="829"/>
      <c r="E9" s="829"/>
      <c r="F9" s="429" t="s">
        <v>96</v>
      </c>
      <c r="G9" s="431" t="s">
        <v>95</v>
      </c>
      <c r="H9" s="835"/>
      <c r="I9" s="833"/>
      <c r="J9" s="50"/>
      <c r="K9" s="176"/>
      <c r="L9" s="176"/>
    </row>
    <row r="10" spans="1:12" s="46" customFormat="1" ht="13.5" customHeight="1">
      <c r="A10" s="830" t="s">
        <v>47</v>
      </c>
      <c r="B10" s="830"/>
      <c r="C10" s="392">
        <v>453</v>
      </c>
      <c r="D10" s="394">
        <v>13346285</v>
      </c>
      <c r="E10" s="393">
        <v>271073</v>
      </c>
      <c r="F10" s="394">
        <v>64426</v>
      </c>
      <c r="G10" s="394">
        <v>10704</v>
      </c>
      <c r="H10" s="394">
        <v>181950</v>
      </c>
      <c r="I10" s="394">
        <v>13993</v>
      </c>
      <c r="J10" s="83"/>
      <c r="K10" s="191">
        <f>SUM(F10:I10)-E10</f>
        <v>0</v>
      </c>
      <c r="L10" s="191" t="e">
        <f>SUM(#REF!)-E10</f>
        <v>#REF!</v>
      </c>
    </row>
    <row r="11" spans="1:12" s="46" customFormat="1" ht="13.5" customHeight="1">
      <c r="A11" s="67"/>
      <c r="B11" s="67"/>
      <c r="C11" s="351"/>
      <c r="D11" s="352"/>
      <c r="E11" s="395"/>
      <c r="F11" s="352"/>
      <c r="G11" s="352"/>
      <c r="H11" s="352"/>
      <c r="I11" s="352"/>
      <c r="J11" s="83"/>
      <c r="K11" s="177"/>
      <c r="L11" s="177"/>
    </row>
    <row r="12" spans="1:12" s="48" customFormat="1" ht="13.5" customHeight="1">
      <c r="A12" s="126">
        <v>9</v>
      </c>
      <c r="B12" s="127" t="s">
        <v>2</v>
      </c>
      <c r="C12" s="396">
        <v>30</v>
      </c>
      <c r="D12" s="397">
        <v>239403</v>
      </c>
      <c r="E12" s="397">
        <v>4968</v>
      </c>
      <c r="F12" s="397">
        <v>66</v>
      </c>
      <c r="G12" s="397">
        <v>398</v>
      </c>
      <c r="H12" s="397">
        <v>4504</v>
      </c>
      <c r="I12" s="397" t="s">
        <v>56</v>
      </c>
      <c r="J12" s="84"/>
      <c r="K12" s="192">
        <f>SUM(F12:I12)-E12</f>
        <v>0</v>
      </c>
      <c r="L12" s="192" t="e">
        <f>SUM(#REF!)-E12</f>
        <v>#REF!</v>
      </c>
    </row>
    <row r="13" spans="1:12" s="48" customFormat="1" ht="13.5" customHeight="1">
      <c r="A13" s="126" t="s">
        <v>336</v>
      </c>
      <c r="B13" s="127" t="s">
        <v>46</v>
      </c>
      <c r="C13" s="396" t="s">
        <v>56</v>
      </c>
      <c r="D13" s="397" t="s">
        <v>56</v>
      </c>
      <c r="E13" s="384" t="s">
        <v>56</v>
      </c>
      <c r="F13" s="397" t="s">
        <v>56</v>
      </c>
      <c r="G13" s="384" t="s">
        <v>56</v>
      </c>
      <c r="H13" s="384" t="s">
        <v>56</v>
      </c>
      <c r="I13" s="397" t="s">
        <v>56</v>
      </c>
      <c r="J13" s="84"/>
      <c r="K13" s="192"/>
      <c r="L13" s="192"/>
    </row>
    <row r="14" spans="1:12" s="47" customFormat="1" ht="13.5" customHeight="1">
      <c r="A14" s="128">
        <v>11</v>
      </c>
      <c r="B14" s="124" t="s">
        <v>45</v>
      </c>
      <c r="C14" s="396">
        <v>110</v>
      </c>
      <c r="D14" s="397">
        <v>2839960</v>
      </c>
      <c r="E14" s="397">
        <v>110800</v>
      </c>
      <c r="F14" s="397">
        <v>39887</v>
      </c>
      <c r="G14" s="384">
        <v>1769</v>
      </c>
      <c r="H14" s="397">
        <v>67914</v>
      </c>
      <c r="I14" s="397">
        <v>1230</v>
      </c>
      <c r="J14" s="68"/>
      <c r="K14" s="191">
        <f aca="true" t="shared" si="0" ref="K14:K19">SUM(F14:I14)-E14</f>
        <v>0</v>
      </c>
      <c r="L14" s="191" t="e">
        <f>SUM(#REF!)-E14</f>
        <v>#REF!</v>
      </c>
    </row>
    <row r="15" spans="1:12" s="47" customFormat="1" ht="13.5" customHeight="1">
      <c r="A15" s="128">
        <v>12</v>
      </c>
      <c r="B15" s="124" t="s">
        <v>44</v>
      </c>
      <c r="C15" s="396">
        <v>12</v>
      </c>
      <c r="D15" s="397">
        <v>1211246</v>
      </c>
      <c r="E15" s="397">
        <v>395</v>
      </c>
      <c r="F15" s="384">
        <v>133</v>
      </c>
      <c r="G15" s="397">
        <v>168</v>
      </c>
      <c r="H15" s="384">
        <v>64</v>
      </c>
      <c r="I15" s="384">
        <v>30</v>
      </c>
      <c r="J15" s="68"/>
      <c r="K15" s="192">
        <f t="shared" si="0"/>
        <v>0</v>
      </c>
      <c r="L15" s="191" t="e">
        <f>SUM(#REF!)-E15</f>
        <v>#REF!</v>
      </c>
    </row>
    <row r="16" spans="1:12" s="47" customFormat="1" ht="13.5" customHeight="1">
      <c r="A16" s="128">
        <v>13</v>
      </c>
      <c r="B16" s="124" t="s">
        <v>43</v>
      </c>
      <c r="C16" s="396">
        <v>8</v>
      </c>
      <c r="D16" s="397">
        <v>80212</v>
      </c>
      <c r="E16" s="397">
        <v>448</v>
      </c>
      <c r="F16" s="397" t="s">
        <v>56</v>
      </c>
      <c r="G16" s="384" t="s">
        <v>448</v>
      </c>
      <c r="H16" s="384" t="s">
        <v>448</v>
      </c>
      <c r="I16" s="397" t="s">
        <v>56</v>
      </c>
      <c r="J16" s="68"/>
      <c r="K16" s="192">
        <f t="shared" si="0"/>
        <v>-448</v>
      </c>
      <c r="L16" s="192" t="e">
        <f>SUM(#REF!)-E16</f>
        <v>#REF!</v>
      </c>
    </row>
    <row r="17" spans="1:12" s="47" customFormat="1" ht="13.5" customHeight="1">
      <c r="A17" s="128">
        <v>14</v>
      </c>
      <c r="B17" s="124" t="s">
        <v>42</v>
      </c>
      <c r="C17" s="396">
        <v>14</v>
      </c>
      <c r="D17" s="397">
        <v>626882</v>
      </c>
      <c r="E17" s="397">
        <v>18971</v>
      </c>
      <c r="F17" s="397">
        <v>17</v>
      </c>
      <c r="G17" s="384">
        <v>62</v>
      </c>
      <c r="H17" s="397" t="s">
        <v>448</v>
      </c>
      <c r="I17" s="384" t="s">
        <v>448</v>
      </c>
      <c r="J17" s="68"/>
      <c r="K17" s="192">
        <f t="shared" si="0"/>
        <v>-18892</v>
      </c>
      <c r="L17" s="191" t="e">
        <f>SUM(#REF!)-E17</f>
        <v>#REF!</v>
      </c>
    </row>
    <row r="18" spans="1:12" s="47" customFormat="1" ht="13.5" customHeight="1">
      <c r="A18" s="128">
        <v>15</v>
      </c>
      <c r="B18" s="124" t="s">
        <v>41</v>
      </c>
      <c r="C18" s="396">
        <v>14</v>
      </c>
      <c r="D18" s="397">
        <v>98918</v>
      </c>
      <c r="E18" s="397">
        <v>308</v>
      </c>
      <c r="F18" s="397" t="s">
        <v>56</v>
      </c>
      <c r="G18" s="384" t="s">
        <v>448</v>
      </c>
      <c r="H18" s="384" t="s">
        <v>448</v>
      </c>
      <c r="I18" s="397" t="s">
        <v>56</v>
      </c>
      <c r="J18" s="68"/>
      <c r="K18" s="191">
        <f t="shared" si="0"/>
        <v>-308</v>
      </c>
      <c r="L18" s="191" t="e">
        <f>SUM(#REF!)-E18</f>
        <v>#REF!</v>
      </c>
    </row>
    <row r="19" spans="1:12" s="47" customFormat="1" ht="13.5" customHeight="1">
      <c r="A19" s="128">
        <v>16</v>
      </c>
      <c r="B19" s="124" t="s">
        <v>40</v>
      </c>
      <c r="C19" s="396">
        <v>32</v>
      </c>
      <c r="D19" s="397">
        <v>1988565</v>
      </c>
      <c r="E19" s="397">
        <v>58605</v>
      </c>
      <c r="F19" s="397">
        <v>10492</v>
      </c>
      <c r="G19" s="384">
        <v>1786</v>
      </c>
      <c r="H19" s="397">
        <v>44366</v>
      </c>
      <c r="I19" s="384">
        <v>1961</v>
      </c>
      <c r="J19" s="68"/>
      <c r="K19" s="191">
        <f t="shared" si="0"/>
        <v>0</v>
      </c>
      <c r="L19" s="191" t="e">
        <f>SUM(#REF!)-E19</f>
        <v>#REF!</v>
      </c>
    </row>
    <row r="20" spans="1:12" s="47" customFormat="1" ht="13.5" customHeight="1">
      <c r="A20" s="128" t="s">
        <v>361</v>
      </c>
      <c r="B20" s="124" t="s">
        <v>362</v>
      </c>
      <c r="C20" s="396" t="s">
        <v>56</v>
      </c>
      <c r="D20" s="397" t="s">
        <v>56</v>
      </c>
      <c r="E20" s="397" t="s">
        <v>56</v>
      </c>
      <c r="F20" s="397" t="s">
        <v>56</v>
      </c>
      <c r="G20" s="384" t="s">
        <v>56</v>
      </c>
      <c r="H20" s="397" t="s">
        <v>56</v>
      </c>
      <c r="I20" s="384" t="s">
        <v>56</v>
      </c>
      <c r="J20" s="68"/>
      <c r="K20" s="191"/>
      <c r="L20" s="191"/>
    </row>
    <row r="21" spans="1:12" s="47" customFormat="1" ht="13.5" customHeight="1">
      <c r="A21" s="128" t="s">
        <v>283</v>
      </c>
      <c r="B21" s="124" t="s">
        <v>227</v>
      </c>
      <c r="C21" s="396">
        <v>38</v>
      </c>
      <c r="D21" s="397">
        <v>774670</v>
      </c>
      <c r="E21" s="397">
        <v>33003</v>
      </c>
      <c r="F21" s="397">
        <v>605</v>
      </c>
      <c r="G21" s="384">
        <v>442</v>
      </c>
      <c r="H21" s="384">
        <v>29978</v>
      </c>
      <c r="I21" s="397">
        <v>1978</v>
      </c>
      <c r="J21" s="68"/>
      <c r="K21" s="191">
        <f aca="true" t="shared" si="1" ref="K21:K35">SUM(F21:I21)-E21</f>
        <v>0</v>
      </c>
      <c r="L21" s="191" t="e">
        <f>SUM(#REF!)-E21</f>
        <v>#REF!</v>
      </c>
    </row>
    <row r="22" spans="1:18" s="48" customFormat="1" ht="13.5" customHeight="1">
      <c r="A22" s="128" t="s">
        <v>29</v>
      </c>
      <c r="B22" s="148" t="s">
        <v>229</v>
      </c>
      <c r="C22" s="396">
        <v>2</v>
      </c>
      <c r="D22" s="397" t="s">
        <v>448</v>
      </c>
      <c r="E22" s="384" t="s">
        <v>448</v>
      </c>
      <c r="F22" s="397" t="s">
        <v>56</v>
      </c>
      <c r="G22" s="384" t="s">
        <v>448</v>
      </c>
      <c r="H22" s="397" t="s">
        <v>56</v>
      </c>
      <c r="I22" s="384" t="s">
        <v>448</v>
      </c>
      <c r="J22" s="84"/>
      <c r="K22" s="192" t="e">
        <f t="shared" si="1"/>
        <v>#VALUE!</v>
      </c>
      <c r="L22" s="192" t="e">
        <f>SUM(#REF!)-E22</f>
        <v>#REF!</v>
      </c>
      <c r="M22" s="84"/>
      <c r="N22" s="84"/>
      <c r="O22" s="84"/>
      <c r="P22" s="84"/>
      <c r="Q22" s="84"/>
      <c r="R22" s="84"/>
    </row>
    <row r="23" spans="1:18" s="48" customFormat="1" ht="13.5" customHeight="1">
      <c r="A23" s="128" t="s">
        <v>28</v>
      </c>
      <c r="B23" s="124" t="s">
        <v>26</v>
      </c>
      <c r="C23" s="396">
        <v>1</v>
      </c>
      <c r="D23" s="397" t="s">
        <v>448</v>
      </c>
      <c r="E23" s="384" t="s">
        <v>448</v>
      </c>
      <c r="F23" s="397" t="s">
        <v>56</v>
      </c>
      <c r="G23" s="384" t="s">
        <v>448</v>
      </c>
      <c r="H23" s="397" t="s">
        <v>56</v>
      </c>
      <c r="I23" s="397" t="s">
        <v>56</v>
      </c>
      <c r="J23" s="84"/>
      <c r="K23" s="192" t="e">
        <f t="shared" si="1"/>
        <v>#VALUE!</v>
      </c>
      <c r="L23" s="192" t="e">
        <f>SUM(#REF!)-E23</f>
        <v>#REF!</v>
      </c>
      <c r="M23" s="84"/>
      <c r="N23" s="84"/>
      <c r="O23" s="84"/>
      <c r="P23" s="84"/>
      <c r="Q23" s="84"/>
      <c r="R23" s="84"/>
    </row>
    <row r="24" spans="1:18" s="48" customFormat="1" ht="13.5" customHeight="1">
      <c r="A24" s="128" t="s">
        <v>27</v>
      </c>
      <c r="B24" s="124" t="s">
        <v>24</v>
      </c>
      <c r="C24" s="396">
        <v>12</v>
      </c>
      <c r="D24" s="397">
        <v>638758</v>
      </c>
      <c r="E24" s="397">
        <v>2990</v>
      </c>
      <c r="F24" s="397" t="s">
        <v>56</v>
      </c>
      <c r="G24" s="397">
        <v>192</v>
      </c>
      <c r="H24" s="397">
        <v>2798</v>
      </c>
      <c r="I24" s="397" t="s">
        <v>56</v>
      </c>
      <c r="J24" s="84"/>
      <c r="K24" s="192">
        <f t="shared" si="1"/>
        <v>0</v>
      </c>
      <c r="L24" s="192" t="e">
        <f>SUM(#REF!)-E24</f>
        <v>#REF!</v>
      </c>
      <c r="M24" s="84"/>
      <c r="N24" s="84"/>
      <c r="O24" s="84"/>
      <c r="P24" s="84"/>
      <c r="Q24" s="84"/>
      <c r="R24" s="84"/>
    </row>
    <row r="25" spans="1:18" s="48" customFormat="1" ht="13.5" customHeight="1">
      <c r="A25" s="128" t="s">
        <v>25</v>
      </c>
      <c r="B25" s="124" t="s">
        <v>22</v>
      </c>
      <c r="C25" s="396">
        <v>2</v>
      </c>
      <c r="D25" s="397" t="s">
        <v>448</v>
      </c>
      <c r="E25" s="397" t="s">
        <v>448</v>
      </c>
      <c r="F25" s="384" t="s">
        <v>56</v>
      </c>
      <c r="G25" s="384" t="s">
        <v>448</v>
      </c>
      <c r="H25" s="384" t="s">
        <v>448</v>
      </c>
      <c r="I25" s="397" t="s">
        <v>56</v>
      </c>
      <c r="J25" s="84"/>
      <c r="K25" s="192" t="e">
        <f t="shared" si="1"/>
        <v>#VALUE!</v>
      </c>
      <c r="L25" s="192" t="e">
        <f>SUM(#REF!)-E25</f>
        <v>#REF!</v>
      </c>
      <c r="M25" s="84"/>
      <c r="N25" s="84"/>
      <c r="O25" s="84"/>
      <c r="P25" s="84"/>
      <c r="Q25" s="84"/>
      <c r="R25" s="84"/>
    </row>
    <row r="26" spans="1:18" s="48" customFormat="1" ht="13.5" customHeight="1">
      <c r="A26" s="128" t="s">
        <v>23</v>
      </c>
      <c r="B26" s="124" t="s">
        <v>20</v>
      </c>
      <c r="C26" s="396">
        <v>8</v>
      </c>
      <c r="D26" s="397">
        <v>1105088</v>
      </c>
      <c r="E26" s="397">
        <v>11348</v>
      </c>
      <c r="F26" s="384">
        <v>4832</v>
      </c>
      <c r="G26" s="384">
        <v>571</v>
      </c>
      <c r="H26" s="384">
        <v>5945</v>
      </c>
      <c r="I26" s="397" t="s">
        <v>56</v>
      </c>
      <c r="J26" s="84"/>
      <c r="K26" s="191">
        <f t="shared" si="1"/>
        <v>0</v>
      </c>
      <c r="L26" s="191" t="e">
        <f>SUM(#REF!)-E26</f>
        <v>#REF!</v>
      </c>
      <c r="M26" s="84"/>
      <c r="N26" s="84"/>
      <c r="O26" s="84"/>
      <c r="P26" s="84"/>
      <c r="Q26" s="84"/>
      <c r="R26" s="84"/>
    </row>
    <row r="27" spans="1:18" s="48" customFormat="1" ht="13.5" customHeight="1">
      <c r="A27" s="128" t="s">
        <v>21</v>
      </c>
      <c r="B27" s="124" t="s">
        <v>18</v>
      </c>
      <c r="C27" s="396">
        <v>32</v>
      </c>
      <c r="D27" s="397">
        <v>507048</v>
      </c>
      <c r="E27" s="397">
        <v>2417</v>
      </c>
      <c r="F27" s="384">
        <v>61</v>
      </c>
      <c r="G27" s="397">
        <v>790</v>
      </c>
      <c r="H27" s="397">
        <v>1566</v>
      </c>
      <c r="I27" s="397" t="s">
        <v>56</v>
      </c>
      <c r="J27" s="84"/>
      <c r="K27" s="192">
        <f t="shared" si="1"/>
        <v>0</v>
      </c>
      <c r="L27" s="191" t="e">
        <f>SUM(#REF!)-E27</f>
        <v>#REF!</v>
      </c>
      <c r="M27" s="84"/>
      <c r="N27" s="84"/>
      <c r="O27" s="84"/>
      <c r="P27" s="84"/>
      <c r="Q27" s="84"/>
      <c r="R27" s="84"/>
    </row>
    <row r="28" spans="1:18" s="48" customFormat="1" ht="13.5" customHeight="1">
      <c r="A28" s="128" t="s">
        <v>19</v>
      </c>
      <c r="B28" s="124" t="s">
        <v>236</v>
      </c>
      <c r="C28" s="396">
        <v>6</v>
      </c>
      <c r="D28" s="397">
        <v>86148</v>
      </c>
      <c r="E28" s="397">
        <v>26</v>
      </c>
      <c r="F28" s="397">
        <v>10</v>
      </c>
      <c r="G28" s="384" t="s">
        <v>448</v>
      </c>
      <c r="H28" s="384" t="s">
        <v>448</v>
      </c>
      <c r="I28" s="397" t="s">
        <v>56</v>
      </c>
      <c r="J28" s="84"/>
      <c r="K28" s="192">
        <f t="shared" si="1"/>
        <v>-16</v>
      </c>
      <c r="L28" s="192" t="e">
        <f>SUM(#REF!)-E28</f>
        <v>#REF!</v>
      </c>
      <c r="M28" s="84"/>
      <c r="N28" s="84"/>
      <c r="O28" s="84"/>
      <c r="P28" s="84"/>
      <c r="Q28" s="84"/>
      <c r="R28" s="84"/>
    </row>
    <row r="29" spans="1:18" s="48" customFormat="1" ht="13.5" customHeight="1">
      <c r="A29" s="128" t="s">
        <v>17</v>
      </c>
      <c r="B29" s="124" t="s">
        <v>238</v>
      </c>
      <c r="C29" s="396">
        <v>30</v>
      </c>
      <c r="D29" s="397">
        <v>478844</v>
      </c>
      <c r="E29" s="384">
        <v>980</v>
      </c>
      <c r="F29" s="397">
        <v>359</v>
      </c>
      <c r="G29" s="384">
        <v>375</v>
      </c>
      <c r="H29" s="384">
        <v>246</v>
      </c>
      <c r="I29" s="397" t="s">
        <v>56</v>
      </c>
      <c r="J29" s="84"/>
      <c r="K29" s="191">
        <f t="shared" si="1"/>
        <v>0</v>
      </c>
      <c r="L29" s="191" t="e">
        <f>SUM(#REF!)-E29</f>
        <v>#REF!</v>
      </c>
      <c r="M29" s="84"/>
      <c r="N29" s="84"/>
      <c r="O29" s="84"/>
      <c r="P29" s="84"/>
      <c r="Q29" s="84"/>
      <c r="R29" s="84"/>
    </row>
    <row r="30" spans="1:18" s="48" customFormat="1" ht="13.5" customHeight="1">
      <c r="A30" s="128" t="s">
        <v>16</v>
      </c>
      <c r="B30" s="124" t="s">
        <v>240</v>
      </c>
      <c r="C30" s="396">
        <v>5</v>
      </c>
      <c r="D30" s="397">
        <v>60769</v>
      </c>
      <c r="E30" s="397">
        <v>157</v>
      </c>
      <c r="F30" s="397" t="s">
        <v>56</v>
      </c>
      <c r="G30" s="397">
        <v>72</v>
      </c>
      <c r="H30" s="397" t="s">
        <v>448</v>
      </c>
      <c r="I30" s="397" t="s">
        <v>448</v>
      </c>
      <c r="J30" s="84"/>
      <c r="K30" s="192">
        <f t="shared" si="1"/>
        <v>-85</v>
      </c>
      <c r="L30" s="192" t="e">
        <f>SUM(#REF!)-E30</f>
        <v>#REF!</v>
      </c>
      <c r="M30" s="84"/>
      <c r="N30" s="84"/>
      <c r="O30" s="84"/>
      <c r="P30" s="84"/>
      <c r="Q30" s="84"/>
      <c r="R30" s="84"/>
    </row>
    <row r="31" spans="1:18" s="48" customFormat="1" ht="13.5" customHeight="1">
      <c r="A31" s="128" t="s">
        <v>14</v>
      </c>
      <c r="B31" s="149" t="s">
        <v>12</v>
      </c>
      <c r="C31" s="396">
        <v>27</v>
      </c>
      <c r="D31" s="397">
        <v>895043</v>
      </c>
      <c r="E31" s="397">
        <v>8903</v>
      </c>
      <c r="F31" s="397">
        <v>2655</v>
      </c>
      <c r="G31" s="397">
        <v>2363</v>
      </c>
      <c r="H31" s="397">
        <v>3885</v>
      </c>
      <c r="I31" s="397" t="s">
        <v>56</v>
      </c>
      <c r="J31" s="84"/>
      <c r="K31" s="191">
        <f t="shared" si="1"/>
        <v>0</v>
      </c>
      <c r="L31" s="191" t="e">
        <f>SUM(#REF!)-E31</f>
        <v>#REF!</v>
      </c>
      <c r="M31" s="84"/>
      <c r="N31" s="84"/>
      <c r="O31" s="84"/>
      <c r="P31" s="84"/>
      <c r="Q31" s="84"/>
      <c r="R31" s="84"/>
    </row>
    <row r="32" spans="1:18" s="48" customFormat="1" ht="13.5" customHeight="1">
      <c r="A32" s="128" t="s">
        <v>13</v>
      </c>
      <c r="B32" s="149" t="s">
        <v>15</v>
      </c>
      <c r="C32" s="396">
        <v>21</v>
      </c>
      <c r="D32" s="397">
        <v>798262</v>
      </c>
      <c r="E32" s="397">
        <v>9745</v>
      </c>
      <c r="F32" s="397" t="s">
        <v>448</v>
      </c>
      <c r="G32" s="384">
        <v>352</v>
      </c>
      <c r="H32" s="397">
        <v>8582</v>
      </c>
      <c r="I32" s="384" t="s">
        <v>448</v>
      </c>
      <c r="J32" s="84"/>
      <c r="K32" s="191">
        <f t="shared" si="1"/>
        <v>-811</v>
      </c>
      <c r="L32" s="191" t="e">
        <f>SUM(#REF!)-E32</f>
        <v>#REF!</v>
      </c>
      <c r="M32" s="84"/>
      <c r="N32" s="84"/>
      <c r="O32" s="84"/>
      <c r="P32" s="84"/>
      <c r="Q32" s="84"/>
      <c r="R32" s="84"/>
    </row>
    <row r="33" spans="1:18" s="48" customFormat="1" ht="13.5" customHeight="1">
      <c r="A33" s="128" t="s">
        <v>11</v>
      </c>
      <c r="B33" s="124" t="s">
        <v>333</v>
      </c>
      <c r="C33" s="396">
        <v>2</v>
      </c>
      <c r="D33" s="397" t="s">
        <v>448</v>
      </c>
      <c r="E33" s="384" t="s">
        <v>448</v>
      </c>
      <c r="F33" s="397" t="s">
        <v>56</v>
      </c>
      <c r="G33" s="384" t="s">
        <v>448</v>
      </c>
      <c r="H33" s="384" t="s">
        <v>56</v>
      </c>
      <c r="I33" s="397" t="s">
        <v>56</v>
      </c>
      <c r="J33" s="84"/>
      <c r="K33" s="192" t="e">
        <f t="shared" si="1"/>
        <v>#VALUE!</v>
      </c>
      <c r="L33" s="192" t="e">
        <f>SUM(#REF!)-E33</f>
        <v>#REF!</v>
      </c>
      <c r="M33" s="84"/>
      <c r="N33" s="84"/>
      <c r="O33" s="84"/>
      <c r="P33" s="84"/>
      <c r="Q33" s="84"/>
      <c r="R33" s="84"/>
    </row>
    <row r="34" spans="1:18" s="48" customFormat="1" ht="13.5" customHeight="1">
      <c r="A34" s="128" t="s">
        <v>9</v>
      </c>
      <c r="B34" s="124" t="s">
        <v>10</v>
      </c>
      <c r="C34" s="396">
        <v>6</v>
      </c>
      <c r="D34" s="397">
        <v>516976</v>
      </c>
      <c r="E34" s="397">
        <v>1625</v>
      </c>
      <c r="F34" s="397" t="s">
        <v>448</v>
      </c>
      <c r="G34" s="384">
        <v>280</v>
      </c>
      <c r="H34" s="384" t="s">
        <v>448</v>
      </c>
      <c r="I34" s="397" t="s">
        <v>56</v>
      </c>
      <c r="J34" s="84"/>
      <c r="K34" s="192">
        <f t="shared" si="1"/>
        <v>-1345</v>
      </c>
      <c r="L34" s="192" t="e">
        <f>SUM(#REF!)-E34</f>
        <v>#REF!</v>
      </c>
      <c r="M34" s="84"/>
      <c r="N34" s="84"/>
      <c r="O34" s="84"/>
      <c r="P34" s="84"/>
      <c r="Q34" s="84"/>
      <c r="R34" s="84"/>
    </row>
    <row r="35" spans="1:18" s="48" customFormat="1" ht="13.5" customHeight="1">
      <c r="A35" s="129" t="s">
        <v>8</v>
      </c>
      <c r="B35" s="125" t="s">
        <v>1</v>
      </c>
      <c r="C35" s="398">
        <v>41</v>
      </c>
      <c r="D35" s="399">
        <v>285821</v>
      </c>
      <c r="E35" s="399">
        <v>5229</v>
      </c>
      <c r="F35" s="399">
        <v>3210</v>
      </c>
      <c r="G35" s="399">
        <v>687</v>
      </c>
      <c r="H35" s="399">
        <v>1331</v>
      </c>
      <c r="I35" s="399">
        <v>1</v>
      </c>
      <c r="J35" s="84"/>
      <c r="K35" s="191">
        <f t="shared" si="1"/>
        <v>0</v>
      </c>
      <c r="L35" s="191" t="e">
        <f>SUM(#REF!)-E35</f>
        <v>#REF!</v>
      </c>
      <c r="M35" s="84"/>
      <c r="N35" s="84"/>
      <c r="O35" s="84"/>
      <c r="P35" s="84"/>
      <c r="Q35" s="84"/>
      <c r="R35" s="84"/>
    </row>
    <row r="36" spans="1:18" s="48" customFormat="1" ht="12" customHeight="1">
      <c r="A36" s="419" t="s">
        <v>404</v>
      </c>
      <c r="B36" s="420"/>
      <c r="C36" s="421"/>
      <c r="D36" s="421"/>
      <c r="E36" s="421"/>
      <c r="F36" s="421"/>
      <c r="G36" s="397"/>
      <c r="H36" s="397"/>
      <c r="I36" s="397"/>
      <c r="J36" s="84"/>
      <c r="K36" s="191"/>
      <c r="L36" s="191"/>
      <c r="M36" s="84"/>
      <c r="N36" s="84"/>
      <c r="O36" s="84"/>
      <c r="P36" s="84"/>
      <c r="Q36" s="84"/>
      <c r="R36" s="84"/>
    </row>
    <row r="37" spans="1:18" s="42" customFormat="1" ht="16.5" customHeight="1">
      <c r="A37" s="298" t="s">
        <v>360</v>
      </c>
      <c r="B37" s="298"/>
      <c r="C37" s="298"/>
      <c r="D37" s="298"/>
      <c r="E37" s="298"/>
      <c r="F37" s="298"/>
      <c r="G37" s="85"/>
      <c r="H37" s="85"/>
      <c r="I37" s="85"/>
      <c r="J37" s="86"/>
      <c r="K37" s="178"/>
      <c r="L37" s="178"/>
      <c r="M37" s="86"/>
      <c r="N37" s="86"/>
      <c r="O37" s="86"/>
      <c r="P37" s="86"/>
      <c r="Q37" s="86"/>
      <c r="R37" s="86"/>
    </row>
    <row r="38" spans="1:18" ht="13.5">
      <c r="A38" s="31"/>
      <c r="B38" s="8"/>
      <c r="C38" s="7"/>
      <c r="D38" s="7"/>
      <c r="E38" s="7"/>
      <c r="F38" s="7"/>
      <c r="G38" s="7"/>
      <c r="H38" s="7"/>
      <c r="I38" s="7"/>
      <c r="J38" s="31"/>
      <c r="K38" s="193"/>
      <c r="L38" s="193"/>
      <c r="M38" s="31"/>
      <c r="N38" s="31"/>
      <c r="O38" s="31"/>
      <c r="P38" s="31"/>
      <c r="Q38" s="31"/>
      <c r="R38" s="31"/>
    </row>
    <row r="39" spans="1:18" s="175" customFormat="1" ht="13.5">
      <c r="A39" s="193"/>
      <c r="B39" s="34"/>
      <c r="C39" s="174"/>
      <c r="D39" s="174"/>
      <c r="E39" s="174">
        <f>SUM(E12:E35)-E10</f>
        <v>-155</v>
      </c>
      <c r="F39" s="174">
        <f>SUM(F12:F35)-F10</f>
        <v>-2099</v>
      </c>
      <c r="G39" s="174">
        <f>SUM(G12:G35)-G10</f>
        <v>-397</v>
      </c>
      <c r="H39" s="174">
        <f>SUM(H12:H35)-H10</f>
        <v>-10771</v>
      </c>
      <c r="I39" s="174">
        <f>SUM(I12:I35)-I10</f>
        <v>-8793</v>
      </c>
      <c r="J39" s="193"/>
      <c r="K39" s="193"/>
      <c r="L39" s="193"/>
      <c r="M39" s="193"/>
      <c r="N39" s="193"/>
      <c r="O39" s="193"/>
      <c r="P39" s="193"/>
      <c r="Q39" s="193"/>
      <c r="R39" s="193"/>
    </row>
    <row r="40" spans="1:18" ht="13.5">
      <c r="A40" s="31"/>
      <c r="B40" s="8"/>
      <c r="C40" s="7"/>
      <c r="D40" s="7"/>
      <c r="E40" s="7"/>
      <c r="F40" s="7"/>
      <c r="G40" s="7"/>
      <c r="H40" s="7"/>
      <c r="I40" s="7"/>
      <c r="J40" s="31"/>
      <c r="K40" s="193"/>
      <c r="L40" s="193"/>
      <c r="M40" s="31"/>
      <c r="N40" s="31"/>
      <c r="O40" s="31"/>
      <c r="P40" s="31"/>
      <c r="Q40" s="31"/>
      <c r="R40" s="31"/>
    </row>
    <row r="41" spans="1:18" ht="13.5">
      <c r="A41" s="31"/>
      <c r="B41" s="8"/>
      <c r="C41" s="7"/>
      <c r="D41" s="7"/>
      <c r="E41" s="7"/>
      <c r="F41" s="7"/>
      <c r="G41" s="7"/>
      <c r="H41" s="7"/>
      <c r="I41" s="7"/>
      <c r="J41" s="31"/>
      <c r="K41" s="193"/>
      <c r="L41" s="193"/>
      <c r="M41" s="31"/>
      <c r="N41" s="31"/>
      <c r="O41" s="31"/>
      <c r="P41" s="31"/>
      <c r="Q41" s="31"/>
      <c r="R41" s="31"/>
    </row>
    <row r="42" spans="1:18" ht="13.5">
      <c r="A42" s="31"/>
      <c r="B42" s="7"/>
      <c r="C42" s="7"/>
      <c r="D42" s="7"/>
      <c r="E42" s="7"/>
      <c r="F42" s="7"/>
      <c r="G42" s="7"/>
      <c r="H42" s="7"/>
      <c r="I42" s="7"/>
      <c r="J42" s="31"/>
      <c r="K42" s="193"/>
      <c r="L42" s="193"/>
      <c r="M42" s="31"/>
      <c r="N42" s="31"/>
      <c r="O42" s="31"/>
      <c r="P42" s="31"/>
      <c r="Q42" s="31"/>
      <c r="R42" s="31"/>
    </row>
    <row r="43" spans="1:18" ht="13.5">
      <c r="A43" s="31"/>
      <c r="B43" s="7"/>
      <c r="C43" s="7"/>
      <c r="D43" s="7"/>
      <c r="E43" s="7"/>
      <c r="F43" s="7"/>
      <c r="G43" s="7"/>
      <c r="H43" s="7"/>
      <c r="I43" s="7"/>
      <c r="J43" s="31"/>
      <c r="K43" s="193"/>
      <c r="L43" s="193"/>
      <c r="M43" s="31"/>
      <c r="N43" s="31"/>
      <c r="O43" s="31"/>
      <c r="P43" s="31"/>
      <c r="Q43" s="31"/>
      <c r="R43" s="31"/>
    </row>
    <row r="44" spans="1:18" ht="13.5">
      <c r="A44" s="31"/>
      <c r="B44" s="7"/>
      <c r="C44" s="7"/>
      <c r="D44" s="7"/>
      <c r="E44" s="7"/>
      <c r="F44" s="7"/>
      <c r="G44" s="7"/>
      <c r="H44" s="7"/>
      <c r="I44" s="7"/>
      <c r="J44" s="31"/>
      <c r="K44" s="193"/>
      <c r="L44" s="193"/>
      <c r="M44" s="31"/>
      <c r="N44" s="31"/>
      <c r="O44" s="31"/>
      <c r="P44" s="31"/>
      <c r="Q44" s="31"/>
      <c r="R44" s="31"/>
    </row>
    <row r="45" spans="1:18" ht="13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193"/>
      <c r="L45" s="193"/>
      <c r="M45" s="31"/>
      <c r="N45" s="31"/>
      <c r="O45" s="31"/>
      <c r="P45" s="31"/>
      <c r="Q45" s="31"/>
      <c r="R45" s="31"/>
    </row>
    <row r="46" spans="1:18" ht="13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193"/>
      <c r="L46" s="193"/>
      <c r="M46" s="31"/>
      <c r="N46" s="31"/>
      <c r="O46" s="31"/>
      <c r="P46" s="31"/>
      <c r="Q46" s="31"/>
      <c r="R46" s="31"/>
    </row>
    <row r="47" spans="1:18" ht="13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193"/>
      <c r="L47" s="193"/>
      <c r="M47" s="31"/>
      <c r="N47" s="31"/>
      <c r="O47" s="31"/>
      <c r="P47" s="31"/>
      <c r="Q47" s="31"/>
      <c r="R47" s="31"/>
    </row>
    <row r="48" spans="1:18" ht="13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193"/>
      <c r="L48" s="193"/>
      <c r="M48" s="31"/>
      <c r="N48" s="31"/>
      <c r="O48" s="31"/>
      <c r="P48" s="31"/>
      <c r="Q48" s="31"/>
      <c r="R48" s="31"/>
    </row>
    <row r="49" spans="1:18" ht="1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193"/>
      <c r="L49" s="193"/>
      <c r="M49" s="31"/>
      <c r="N49" s="31"/>
      <c r="O49" s="31"/>
      <c r="P49" s="31"/>
      <c r="Q49" s="31"/>
      <c r="R49" s="31"/>
    </row>
    <row r="50" spans="1:18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193"/>
      <c r="L50" s="193"/>
      <c r="M50" s="31"/>
      <c r="N50" s="31"/>
      <c r="O50" s="31"/>
      <c r="P50" s="31"/>
      <c r="Q50" s="31"/>
      <c r="R50" s="31"/>
    </row>
    <row r="51" spans="1:18" ht="13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193"/>
      <c r="L51" s="193"/>
      <c r="M51" s="31"/>
      <c r="N51" s="31"/>
      <c r="O51" s="31"/>
      <c r="P51" s="31"/>
      <c r="Q51" s="31"/>
      <c r="R51" s="31"/>
    </row>
    <row r="52" spans="1:18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193"/>
      <c r="L52" s="193"/>
      <c r="M52" s="31"/>
      <c r="N52" s="31"/>
      <c r="O52" s="31"/>
      <c r="P52" s="31"/>
      <c r="Q52" s="31"/>
      <c r="R52" s="31"/>
    </row>
    <row r="53" spans="1:18" ht="13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193"/>
      <c r="L53" s="193"/>
      <c r="M53" s="31"/>
      <c r="N53" s="31"/>
      <c r="O53" s="31"/>
      <c r="P53" s="31"/>
      <c r="Q53" s="31"/>
      <c r="R53" s="31"/>
    </row>
    <row r="54" spans="1:18" ht="13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193"/>
      <c r="L54" s="193"/>
      <c r="M54" s="31"/>
      <c r="N54" s="31"/>
      <c r="O54" s="31"/>
      <c r="P54" s="31"/>
      <c r="Q54" s="31"/>
      <c r="R54" s="31"/>
    </row>
    <row r="55" spans="1:18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193"/>
      <c r="L55" s="193"/>
      <c r="M55" s="31"/>
      <c r="N55" s="31"/>
      <c r="O55" s="31"/>
      <c r="P55" s="31"/>
      <c r="Q55" s="31"/>
      <c r="R55" s="31"/>
    </row>
    <row r="56" spans="1:18" ht="13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193"/>
      <c r="L56" s="193"/>
      <c r="M56" s="31"/>
      <c r="N56" s="31"/>
      <c r="O56" s="31"/>
      <c r="P56" s="31"/>
      <c r="Q56" s="31"/>
      <c r="R56" s="31"/>
    </row>
    <row r="57" spans="1:18" ht="13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193"/>
      <c r="L57" s="193"/>
      <c r="M57" s="31"/>
      <c r="N57" s="31"/>
      <c r="O57" s="31"/>
      <c r="P57" s="31"/>
      <c r="Q57" s="31"/>
      <c r="R57" s="31"/>
    </row>
    <row r="58" spans="1:18" ht="1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193"/>
      <c r="L58" s="193"/>
      <c r="M58" s="31"/>
      <c r="N58" s="31"/>
      <c r="O58" s="31"/>
      <c r="P58" s="31"/>
      <c r="Q58" s="31"/>
      <c r="R58" s="31"/>
    </row>
    <row r="59" spans="1:18" ht="1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193"/>
      <c r="L59" s="193"/>
      <c r="M59" s="31"/>
      <c r="N59" s="31"/>
      <c r="O59" s="31"/>
      <c r="P59" s="31"/>
      <c r="Q59" s="31"/>
      <c r="R59" s="31"/>
    </row>
    <row r="60" spans="1:18" ht="13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193"/>
      <c r="L60" s="193"/>
      <c r="M60" s="31"/>
      <c r="N60" s="31"/>
      <c r="O60" s="31"/>
      <c r="P60" s="31"/>
      <c r="Q60" s="31"/>
      <c r="R60" s="31"/>
    </row>
    <row r="61" spans="1:18" ht="13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193"/>
      <c r="L61" s="193"/>
      <c r="M61" s="31"/>
      <c r="N61" s="31"/>
      <c r="O61" s="31"/>
      <c r="P61" s="31"/>
      <c r="Q61" s="31"/>
      <c r="R61" s="31"/>
    </row>
    <row r="62" spans="1:18" ht="13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193"/>
      <c r="L62" s="193"/>
      <c r="M62" s="31"/>
      <c r="N62" s="31"/>
      <c r="O62" s="31"/>
      <c r="P62" s="31"/>
      <c r="Q62" s="31"/>
      <c r="R62" s="31"/>
    </row>
    <row r="63" spans="1:18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193"/>
      <c r="L63" s="193"/>
      <c r="M63" s="31"/>
      <c r="N63" s="31"/>
      <c r="O63" s="31"/>
      <c r="P63" s="31"/>
      <c r="Q63" s="31"/>
      <c r="R63" s="31"/>
    </row>
    <row r="64" spans="1:18" ht="13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193"/>
      <c r="L64" s="193"/>
      <c r="M64" s="31"/>
      <c r="N64" s="31"/>
      <c r="O64" s="31"/>
      <c r="P64" s="31"/>
      <c r="Q64" s="31"/>
      <c r="R64" s="31"/>
    </row>
    <row r="65" spans="1:18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193"/>
      <c r="L65" s="193"/>
      <c r="M65" s="31"/>
      <c r="N65" s="31"/>
      <c r="O65" s="31"/>
      <c r="P65" s="31"/>
      <c r="Q65" s="31"/>
      <c r="R65" s="31"/>
    </row>
    <row r="66" spans="1:18" ht="13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193"/>
      <c r="L66" s="193"/>
      <c r="M66" s="31"/>
      <c r="N66" s="31"/>
      <c r="O66" s="31"/>
      <c r="P66" s="31"/>
      <c r="Q66" s="31"/>
      <c r="R66" s="31"/>
    </row>
    <row r="67" spans="1:18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193"/>
      <c r="L67" s="193"/>
      <c r="M67" s="31"/>
      <c r="N67" s="31"/>
      <c r="O67" s="31"/>
      <c r="P67" s="31"/>
      <c r="Q67" s="31"/>
      <c r="R67" s="31"/>
    </row>
    <row r="68" spans="1:18" ht="13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193"/>
      <c r="L68" s="193"/>
      <c r="M68" s="31"/>
      <c r="N68" s="31"/>
      <c r="O68" s="31"/>
      <c r="P68" s="31"/>
      <c r="Q68" s="31"/>
      <c r="R68" s="31"/>
    </row>
    <row r="69" spans="1:18" ht="13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193"/>
      <c r="L69" s="193"/>
      <c r="M69" s="31"/>
      <c r="N69" s="31"/>
      <c r="O69" s="31"/>
      <c r="P69" s="31"/>
      <c r="Q69" s="31"/>
      <c r="R69" s="31"/>
    </row>
    <row r="70" spans="1:18" ht="13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193"/>
      <c r="L70" s="193"/>
      <c r="M70" s="31"/>
      <c r="N70" s="31"/>
      <c r="O70" s="31"/>
      <c r="P70" s="31"/>
      <c r="Q70" s="31"/>
      <c r="R70" s="31"/>
    </row>
    <row r="71" spans="1:18" ht="13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193"/>
      <c r="L71" s="193"/>
      <c r="M71" s="31"/>
      <c r="N71" s="31"/>
      <c r="O71" s="31"/>
      <c r="P71" s="31"/>
      <c r="Q71" s="31"/>
      <c r="R71" s="31"/>
    </row>
    <row r="72" spans="1:18" ht="13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193"/>
      <c r="L72" s="193"/>
      <c r="M72" s="31"/>
      <c r="N72" s="31"/>
      <c r="O72" s="31"/>
      <c r="P72" s="31"/>
      <c r="Q72" s="31"/>
      <c r="R72" s="31"/>
    </row>
    <row r="73" spans="1:18" ht="13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193"/>
      <c r="L73" s="193"/>
      <c r="M73" s="31"/>
      <c r="N73" s="31"/>
      <c r="O73" s="31"/>
      <c r="P73" s="31"/>
      <c r="Q73" s="31"/>
      <c r="R73" s="31"/>
    </row>
    <row r="74" spans="1:18" ht="13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193"/>
      <c r="L74" s="193"/>
      <c r="M74" s="31"/>
      <c r="N74" s="31"/>
      <c r="O74" s="31"/>
      <c r="P74" s="31"/>
      <c r="Q74" s="31"/>
      <c r="R74" s="31"/>
    </row>
    <row r="75" spans="1:18" ht="13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193"/>
      <c r="L75" s="193"/>
      <c r="M75" s="31"/>
      <c r="N75" s="31"/>
      <c r="O75" s="31"/>
      <c r="P75" s="31"/>
      <c r="Q75" s="31"/>
      <c r="R75" s="31"/>
    </row>
    <row r="76" spans="1:18" ht="13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193"/>
      <c r="L76" s="193"/>
      <c r="M76" s="31"/>
      <c r="N76" s="31"/>
      <c r="O76" s="31"/>
      <c r="P76" s="31"/>
      <c r="Q76" s="31"/>
      <c r="R76" s="31"/>
    </row>
    <row r="77" spans="1:18" ht="13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193"/>
      <c r="L77" s="193"/>
      <c r="M77" s="31"/>
      <c r="N77" s="31"/>
      <c r="O77" s="31"/>
      <c r="P77" s="31"/>
      <c r="Q77" s="31"/>
      <c r="R77" s="31"/>
    </row>
    <row r="78" spans="1:18" ht="13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193"/>
      <c r="L78" s="193"/>
      <c r="M78" s="31"/>
      <c r="N78" s="31"/>
      <c r="O78" s="31"/>
      <c r="P78" s="31"/>
      <c r="Q78" s="31"/>
      <c r="R78" s="31"/>
    </row>
    <row r="79" spans="1:18" ht="13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193"/>
      <c r="L79" s="193"/>
      <c r="M79" s="31"/>
      <c r="N79" s="31"/>
      <c r="O79" s="31"/>
      <c r="P79" s="31"/>
      <c r="Q79" s="31"/>
      <c r="R79" s="31"/>
    </row>
    <row r="80" spans="1:18" ht="1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193"/>
      <c r="L80" s="193"/>
      <c r="M80" s="31"/>
      <c r="N80" s="31"/>
      <c r="O80" s="31"/>
      <c r="P80" s="31"/>
      <c r="Q80" s="31"/>
      <c r="R80" s="31"/>
    </row>
  </sheetData>
  <sheetProtection/>
  <mergeCells count="14">
    <mergeCell ref="A10:B10"/>
    <mergeCell ref="C6:C9"/>
    <mergeCell ref="I8:I9"/>
    <mergeCell ref="H8:H9"/>
    <mergeCell ref="E6:E9"/>
    <mergeCell ref="F7:I7"/>
    <mergeCell ref="F6:I6"/>
    <mergeCell ref="F8:G8"/>
    <mergeCell ref="A3:G3"/>
    <mergeCell ref="A4:G4"/>
    <mergeCell ref="A2:B2"/>
    <mergeCell ref="A1:B1"/>
    <mergeCell ref="A6:B9"/>
    <mergeCell ref="D6:D9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937007874015748" footer="0.31496062992125984"/>
  <pageSetup blackAndWhite="1" fitToWidth="2" horizontalDpi="300" verticalDpi="300" orientation="portrait" paperSize="9" scale="83" r:id="rId1"/>
  <colBreaks count="1" manualBreakCount="1">
    <brk id="6" min="1" max="35" man="1"/>
  </colBreaks>
  <ignoredErrors>
    <ignoredError sqref="A21:A3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8"/>
  <dimension ref="A1:BA34"/>
  <sheetViews>
    <sheetView showGridLines="0" view="pageBreakPreview" zoomScaleNormal="85" zoomScaleSheetLayoutView="100" zoomScalePageLayoutView="0" workbookViewId="0" topLeftCell="A1">
      <selection activeCell="A3" sqref="A3:F3"/>
    </sheetView>
  </sheetViews>
  <sheetFormatPr defaultColWidth="14.75390625" defaultRowHeight="13.5" outlineLevelCol="1"/>
  <cols>
    <col min="1" max="1" width="8.75390625" style="41" customWidth="1"/>
    <col min="2" max="2" width="6.25390625" style="479" customWidth="1"/>
    <col min="3" max="3" width="6.75390625" style="41" hidden="1" customWidth="1" outlineLevel="1"/>
    <col min="4" max="4" width="6.125" style="41" bestFit="1" customWidth="1" collapsed="1"/>
    <col min="5" max="5" width="7.625" style="41" bestFit="1" customWidth="1"/>
    <col min="6" max="6" width="7.25390625" style="479" customWidth="1"/>
    <col min="7" max="7" width="7.50390625" style="41" hidden="1" customWidth="1" outlineLevel="1"/>
    <col min="8" max="8" width="6.125" style="41" bestFit="1" customWidth="1" collapsed="1"/>
    <col min="9" max="9" width="7.625" style="41" bestFit="1" customWidth="1"/>
    <col min="10" max="10" width="14.25390625" style="479" customWidth="1"/>
    <col min="11" max="11" width="13.00390625" style="41" hidden="1" customWidth="1" outlineLevel="1"/>
    <col min="12" max="12" width="7.00390625" style="41" bestFit="1" customWidth="1" collapsed="1"/>
    <col min="13" max="13" width="7.625" style="41" bestFit="1" customWidth="1"/>
    <col min="14" max="14" width="13.00390625" style="479" customWidth="1"/>
    <col min="15" max="15" width="12.875" style="41" hidden="1" customWidth="1" outlineLevel="1"/>
    <col min="16" max="16" width="6.125" style="41" bestFit="1" customWidth="1" collapsed="1"/>
    <col min="17" max="17" width="8.75390625" style="41" customWidth="1"/>
    <col min="18" max="16384" width="14.75390625" style="30" customWidth="1"/>
  </cols>
  <sheetData>
    <row r="1" spans="1:4" ht="13.5">
      <c r="A1" s="842" t="s">
        <v>198</v>
      </c>
      <c r="B1" s="842"/>
      <c r="C1" s="842"/>
      <c r="D1" s="842"/>
    </row>
    <row r="2" ht="13.5">
      <c r="A2" s="61" t="s">
        <v>55</v>
      </c>
    </row>
    <row r="3" spans="1:17" s="10" customFormat="1" ht="14.25">
      <c r="A3" s="676" t="s">
        <v>288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</row>
    <row r="4" spans="1:17" s="41" customFormat="1" ht="13.5" customHeight="1">
      <c r="A4" s="843" t="s">
        <v>466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</row>
    <row r="5" spans="1:18" s="10" customFormat="1" ht="14.25">
      <c r="A5" s="63"/>
      <c r="B5" s="475"/>
      <c r="C5" s="63"/>
      <c r="D5" s="63"/>
      <c r="F5" s="475"/>
      <c r="G5" s="63"/>
      <c r="H5" s="63"/>
      <c r="I5" s="63"/>
      <c r="J5" s="480"/>
      <c r="K5" s="64"/>
      <c r="L5" s="64"/>
      <c r="M5" s="64"/>
      <c r="N5" s="480"/>
      <c r="O5" s="64"/>
      <c r="P5" s="64"/>
      <c r="Q5" s="64"/>
      <c r="R5" s="65"/>
    </row>
    <row r="6" spans="1:17" ht="6.75" customHeight="1" thickBot="1">
      <c r="A6" s="60"/>
      <c r="B6" s="481"/>
      <c r="C6" s="58"/>
      <c r="D6" s="58"/>
      <c r="E6" s="58"/>
      <c r="F6" s="482"/>
      <c r="G6" s="58"/>
      <c r="H6" s="58"/>
      <c r="I6" s="58"/>
      <c r="J6" s="482"/>
      <c r="K6" s="58"/>
      <c r="L6" s="58"/>
      <c r="M6" s="58"/>
      <c r="N6" s="481"/>
      <c r="O6" s="60"/>
      <c r="P6" s="60"/>
      <c r="Q6" s="60"/>
    </row>
    <row r="7" spans="1:18" s="55" customFormat="1" ht="23.25" customHeight="1" thickTop="1">
      <c r="A7" s="844"/>
      <c r="B7" s="686" t="s">
        <v>34</v>
      </c>
      <c r="C7" s="684"/>
      <c r="D7" s="684"/>
      <c r="E7" s="684"/>
      <c r="F7" s="686" t="s">
        <v>33</v>
      </c>
      <c r="G7" s="684"/>
      <c r="H7" s="684"/>
      <c r="I7" s="685"/>
      <c r="J7" s="684" t="s">
        <v>32</v>
      </c>
      <c r="K7" s="684"/>
      <c r="L7" s="684"/>
      <c r="M7" s="684"/>
      <c r="N7" s="846" t="s">
        <v>102</v>
      </c>
      <c r="O7" s="847"/>
      <c r="P7" s="847"/>
      <c r="Q7" s="847"/>
      <c r="R7" s="103"/>
    </row>
    <row r="8" spans="1:18" s="55" customFormat="1" ht="23.25" customHeight="1">
      <c r="A8" s="845"/>
      <c r="B8" s="483" t="s">
        <v>101</v>
      </c>
      <c r="C8" s="104" t="s">
        <v>426</v>
      </c>
      <c r="D8" s="104" t="s">
        <v>50</v>
      </c>
      <c r="E8" s="62" t="s">
        <v>365</v>
      </c>
      <c r="F8" s="483" t="s">
        <v>101</v>
      </c>
      <c r="G8" s="104" t="s">
        <v>426</v>
      </c>
      <c r="H8" s="104" t="s">
        <v>50</v>
      </c>
      <c r="I8" s="62" t="s">
        <v>365</v>
      </c>
      <c r="J8" s="483" t="s">
        <v>101</v>
      </c>
      <c r="K8" s="104" t="s">
        <v>426</v>
      </c>
      <c r="L8" s="104" t="s">
        <v>50</v>
      </c>
      <c r="M8" s="62" t="s">
        <v>365</v>
      </c>
      <c r="N8" s="483" t="s">
        <v>101</v>
      </c>
      <c r="O8" s="104" t="s">
        <v>426</v>
      </c>
      <c r="P8" s="104" t="s">
        <v>50</v>
      </c>
      <c r="Q8" s="62" t="s">
        <v>365</v>
      </c>
      <c r="R8" s="103"/>
    </row>
    <row r="9" spans="1:18" s="108" customFormat="1" ht="17.25" customHeight="1">
      <c r="A9" s="105"/>
      <c r="B9" s="484"/>
      <c r="C9" s="106"/>
      <c r="D9" s="106" t="s">
        <v>48</v>
      </c>
      <c r="E9" s="106" t="s">
        <v>48</v>
      </c>
      <c r="F9" s="485" t="s">
        <v>31</v>
      </c>
      <c r="G9" s="106"/>
      <c r="H9" s="106" t="s">
        <v>48</v>
      </c>
      <c r="I9" s="106" t="s">
        <v>48</v>
      </c>
      <c r="J9" s="485" t="s">
        <v>30</v>
      </c>
      <c r="K9" s="106"/>
      <c r="L9" s="106" t="s">
        <v>48</v>
      </c>
      <c r="M9" s="106" t="s">
        <v>48</v>
      </c>
      <c r="N9" s="485" t="s">
        <v>30</v>
      </c>
      <c r="O9" s="106"/>
      <c r="P9" s="106" t="s">
        <v>48</v>
      </c>
      <c r="Q9" s="106" t="s">
        <v>48</v>
      </c>
      <c r="R9" s="107"/>
    </row>
    <row r="10" spans="1:18" s="110" customFormat="1" ht="30" customHeight="1">
      <c r="A10" s="486" t="s">
        <v>385</v>
      </c>
      <c r="B10" s="517">
        <v>2124</v>
      </c>
      <c r="C10" s="518"/>
      <c r="D10" s="519">
        <v>100</v>
      </c>
      <c r="E10" s="519">
        <v>-1.7121702915317059</v>
      </c>
      <c r="F10" s="520">
        <v>73300</v>
      </c>
      <c r="G10" s="518"/>
      <c r="H10" s="519">
        <v>100</v>
      </c>
      <c r="I10" s="519">
        <v>0.4908009103123021</v>
      </c>
      <c r="J10" s="520">
        <v>210616008</v>
      </c>
      <c r="K10" s="518"/>
      <c r="L10" s="519">
        <v>100</v>
      </c>
      <c r="M10" s="519">
        <v>3.0579899197863227</v>
      </c>
      <c r="N10" s="520">
        <v>11481631</v>
      </c>
      <c r="O10" s="518"/>
      <c r="P10" s="519">
        <v>100</v>
      </c>
      <c r="Q10" s="519">
        <v>-0.14290234302093552</v>
      </c>
      <c r="R10" s="109"/>
    </row>
    <row r="11" spans="1:18" s="54" customFormat="1" ht="30" customHeight="1">
      <c r="A11" s="486" t="s">
        <v>429</v>
      </c>
      <c r="B11" s="517">
        <v>2091</v>
      </c>
      <c r="C11" s="518">
        <v>2124</v>
      </c>
      <c r="D11" s="519">
        <v>100</v>
      </c>
      <c r="E11" s="519">
        <v>-1.55367231638418</v>
      </c>
      <c r="F11" s="520">
        <v>74437</v>
      </c>
      <c r="G11" s="518">
        <v>73300</v>
      </c>
      <c r="H11" s="519">
        <v>100</v>
      </c>
      <c r="I11" s="519">
        <v>1.5511596180081852</v>
      </c>
      <c r="J11" s="520">
        <v>224944302</v>
      </c>
      <c r="K11" s="518">
        <v>210616008</v>
      </c>
      <c r="L11" s="519">
        <v>100</v>
      </c>
      <c r="M11" s="519">
        <v>6.8030412958923705</v>
      </c>
      <c r="N11" s="520">
        <v>12497101</v>
      </c>
      <c r="O11" s="518">
        <v>11481631</v>
      </c>
      <c r="P11" s="519">
        <v>100</v>
      </c>
      <c r="Q11" s="519">
        <v>8.844300953409842</v>
      </c>
      <c r="R11" s="69"/>
    </row>
    <row r="12" spans="1:18" s="110" customFormat="1" ht="30" customHeight="1">
      <c r="A12" s="422" t="s">
        <v>465</v>
      </c>
      <c r="B12" s="521">
        <v>2032</v>
      </c>
      <c r="C12" s="522">
        <v>2032</v>
      </c>
      <c r="D12" s="523">
        <v>100</v>
      </c>
      <c r="E12" s="523">
        <v>-2.8</v>
      </c>
      <c r="F12" s="524">
        <v>72879</v>
      </c>
      <c r="G12" s="524">
        <v>72879</v>
      </c>
      <c r="H12" s="523">
        <v>100</v>
      </c>
      <c r="I12" s="523">
        <v>-2.1</v>
      </c>
      <c r="J12" s="524">
        <v>225907590</v>
      </c>
      <c r="K12" s="522">
        <v>225907590</v>
      </c>
      <c r="L12" s="523">
        <v>100</v>
      </c>
      <c r="M12" s="523">
        <v>0.4</v>
      </c>
      <c r="N12" s="524">
        <v>16818174</v>
      </c>
      <c r="O12" s="522">
        <v>11481631</v>
      </c>
      <c r="P12" s="523">
        <v>100</v>
      </c>
      <c r="Q12" s="523">
        <v>8.844300953409842</v>
      </c>
      <c r="R12" s="109">
        <v>12497101</v>
      </c>
    </row>
    <row r="13" spans="1:18" s="110" customFormat="1" ht="30" customHeight="1">
      <c r="A13" s="111"/>
      <c r="B13" s="521"/>
      <c r="C13" s="522"/>
      <c r="D13" s="523"/>
      <c r="E13" s="523"/>
      <c r="F13" s="524"/>
      <c r="G13" s="524"/>
      <c r="H13" s="523"/>
      <c r="I13" s="523"/>
      <c r="J13" s="524"/>
      <c r="K13" s="522"/>
      <c r="L13" s="523"/>
      <c r="M13" s="523"/>
      <c r="N13" s="524"/>
      <c r="O13" s="522"/>
      <c r="P13" s="523"/>
      <c r="Q13" s="523"/>
      <c r="R13" s="109"/>
    </row>
    <row r="14" spans="1:18" s="54" customFormat="1" ht="30" customHeight="1">
      <c r="A14" s="112" t="s">
        <v>265</v>
      </c>
      <c r="B14" s="517">
        <v>557</v>
      </c>
      <c r="C14" s="518">
        <v>557</v>
      </c>
      <c r="D14" s="525">
        <v>27.411417322834648</v>
      </c>
      <c r="E14" s="526">
        <v>-0.7</v>
      </c>
      <c r="F14" s="527">
        <v>17511</v>
      </c>
      <c r="G14" s="520">
        <v>17511</v>
      </c>
      <c r="H14" s="528">
        <v>24.02749763306302</v>
      </c>
      <c r="I14" s="529">
        <v>-1.6</v>
      </c>
      <c r="J14" s="527">
        <v>46040083</v>
      </c>
      <c r="K14" s="530">
        <v>46040083</v>
      </c>
      <c r="L14" s="528">
        <v>20.380051418369785</v>
      </c>
      <c r="M14" s="529">
        <v>-2.1</v>
      </c>
      <c r="N14" s="527">
        <v>2068688</v>
      </c>
      <c r="O14" s="531">
        <v>1742375</v>
      </c>
      <c r="P14" s="525">
        <f>ROUND(N14/$N$12*1000,0)/10</f>
        <v>12.3</v>
      </c>
      <c r="Q14" s="526">
        <f>ROUND(N14/R14*1000,0)/10-100</f>
        <v>12.099999999999994</v>
      </c>
      <c r="R14" s="69">
        <v>1846201</v>
      </c>
    </row>
    <row r="15" spans="1:18" s="54" customFormat="1" ht="30" customHeight="1">
      <c r="A15" s="112" t="s">
        <v>183</v>
      </c>
      <c r="B15" s="517">
        <v>74</v>
      </c>
      <c r="C15" s="518">
        <v>74</v>
      </c>
      <c r="D15" s="525">
        <v>3.6417322834645667</v>
      </c>
      <c r="E15" s="526">
        <v>-1.3</v>
      </c>
      <c r="F15" s="527">
        <v>3538</v>
      </c>
      <c r="G15" s="520">
        <v>3538</v>
      </c>
      <c r="H15" s="528">
        <v>4.854622044759122</v>
      </c>
      <c r="I15" s="529">
        <v>0.9</v>
      </c>
      <c r="J15" s="527">
        <v>13169275</v>
      </c>
      <c r="K15" s="530">
        <v>13169275</v>
      </c>
      <c r="L15" s="528">
        <v>5.829496476855868</v>
      </c>
      <c r="M15" s="529">
        <v>11</v>
      </c>
      <c r="N15" s="527">
        <v>1380780</v>
      </c>
      <c r="O15" s="531">
        <v>1013310</v>
      </c>
      <c r="P15" s="525">
        <f aca="true" t="shared" si="0" ref="P15:P23">ROUND(N15/$N$12*1000,0)/10</f>
        <v>8.2</v>
      </c>
      <c r="Q15" s="526">
        <f aca="true" t="shared" si="1" ref="Q15:Q30">ROUND(N15/R15*1000,0)/10-100</f>
        <v>104.6</v>
      </c>
      <c r="R15" s="69">
        <v>674749</v>
      </c>
    </row>
    <row r="16" spans="1:18" s="54" customFormat="1" ht="30" customHeight="1">
      <c r="A16" s="112" t="s">
        <v>266</v>
      </c>
      <c r="B16" s="517">
        <v>63</v>
      </c>
      <c r="C16" s="518">
        <v>63</v>
      </c>
      <c r="D16" s="525">
        <v>3.100393700787402</v>
      </c>
      <c r="E16" s="526">
        <v>-1.6</v>
      </c>
      <c r="F16" s="527">
        <v>1616</v>
      </c>
      <c r="G16" s="520">
        <v>1616</v>
      </c>
      <c r="H16" s="528">
        <v>2.217374003485229</v>
      </c>
      <c r="I16" s="529">
        <v>-3.1</v>
      </c>
      <c r="J16" s="527">
        <v>4343232</v>
      </c>
      <c r="K16" s="530">
        <v>4343232</v>
      </c>
      <c r="L16" s="528">
        <v>1.9225701978406302</v>
      </c>
      <c r="M16" s="529">
        <v>28.5</v>
      </c>
      <c r="N16" s="527">
        <v>103939</v>
      </c>
      <c r="O16" s="531">
        <v>112224</v>
      </c>
      <c r="P16" s="525">
        <f t="shared" si="0"/>
        <v>0.6</v>
      </c>
      <c r="Q16" s="526">
        <f t="shared" si="1"/>
        <v>-44.9</v>
      </c>
      <c r="R16" s="69">
        <v>188802</v>
      </c>
    </row>
    <row r="17" spans="1:18" s="54" customFormat="1" ht="30" customHeight="1">
      <c r="A17" s="112" t="s">
        <v>267</v>
      </c>
      <c r="B17" s="517">
        <v>79</v>
      </c>
      <c r="C17" s="518">
        <v>79</v>
      </c>
      <c r="D17" s="525">
        <v>3.8877952755905514</v>
      </c>
      <c r="E17" s="526">
        <v>-2.5</v>
      </c>
      <c r="F17" s="527">
        <v>2523</v>
      </c>
      <c r="G17" s="520">
        <v>2523</v>
      </c>
      <c r="H17" s="528">
        <v>3.4619026056888815</v>
      </c>
      <c r="I17" s="529">
        <v>0.9</v>
      </c>
      <c r="J17" s="527">
        <v>6023106</v>
      </c>
      <c r="K17" s="530">
        <v>6023106</v>
      </c>
      <c r="L17" s="528">
        <v>2.666181335474386</v>
      </c>
      <c r="M17" s="529">
        <v>-6.9</v>
      </c>
      <c r="N17" s="527">
        <v>173111</v>
      </c>
      <c r="O17" s="531">
        <v>111104</v>
      </c>
      <c r="P17" s="525">
        <f t="shared" si="0"/>
        <v>1</v>
      </c>
      <c r="Q17" s="526">
        <f t="shared" si="1"/>
        <v>-12.900000000000006</v>
      </c>
      <c r="R17" s="69">
        <v>198775</v>
      </c>
    </row>
    <row r="18" spans="1:18" s="54" customFormat="1" ht="30" customHeight="1">
      <c r="A18" s="112" t="s">
        <v>268</v>
      </c>
      <c r="B18" s="517">
        <v>62</v>
      </c>
      <c r="C18" s="518">
        <v>62</v>
      </c>
      <c r="D18" s="525">
        <v>3.0511811023622046</v>
      </c>
      <c r="E18" s="526">
        <v>-11.4</v>
      </c>
      <c r="F18" s="527">
        <v>2218</v>
      </c>
      <c r="G18" s="520">
        <v>2218</v>
      </c>
      <c r="H18" s="528">
        <v>3.0434007052786125</v>
      </c>
      <c r="I18" s="529">
        <v>-7.5</v>
      </c>
      <c r="J18" s="527">
        <v>6034387</v>
      </c>
      <c r="K18" s="530">
        <v>6034387</v>
      </c>
      <c r="L18" s="528">
        <v>2.67117497026107</v>
      </c>
      <c r="M18" s="529">
        <v>-12.9</v>
      </c>
      <c r="N18" s="527">
        <v>132909</v>
      </c>
      <c r="O18" s="531">
        <v>195242</v>
      </c>
      <c r="P18" s="525">
        <f t="shared" si="0"/>
        <v>0.8</v>
      </c>
      <c r="Q18" s="526">
        <f t="shared" si="1"/>
        <v>-32.7</v>
      </c>
      <c r="R18" s="69">
        <v>197481</v>
      </c>
    </row>
    <row r="19" spans="1:18" s="54" customFormat="1" ht="30" customHeight="1">
      <c r="A19" s="112" t="s">
        <v>285</v>
      </c>
      <c r="B19" s="517">
        <v>342</v>
      </c>
      <c r="C19" s="518">
        <v>342</v>
      </c>
      <c r="D19" s="525">
        <v>16.830708661417322</v>
      </c>
      <c r="E19" s="526">
        <v>-1.7</v>
      </c>
      <c r="F19" s="527">
        <v>9550</v>
      </c>
      <c r="G19" s="520">
        <v>9550</v>
      </c>
      <c r="H19" s="528">
        <v>13.103911963665801</v>
      </c>
      <c r="I19" s="529">
        <v>0.1</v>
      </c>
      <c r="J19" s="527">
        <v>20641233</v>
      </c>
      <c r="K19" s="530">
        <v>20641233</v>
      </c>
      <c r="L19" s="528">
        <v>9.137025010979047</v>
      </c>
      <c r="M19" s="529">
        <v>11.3</v>
      </c>
      <c r="N19" s="527">
        <v>817296</v>
      </c>
      <c r="O19" s="531">
        <v>718360</v>
      </c>
      <c r="P19" s="525">
        <f t="shared" si="0"/>
        <v>4.9</v>
      </c>
      <c r="Q19" s="526">
        <f>ROUND(N19/R19*1000,0)/10-100</f>
        <v>-15.599999999999994</v>
      </c>
      <c r="R19" s="69">
        <v>968037</v>
      </c>
    </row>
    <row r="20" spans="1:18" s="54" customFormat="1" ht="30" customHeight="1">
      <c r="A20" s="112" t="s">
        <v>100</v>
      </c>
      <c r="B20" s="517">
        <v>76</v>
      </c>
      <c r="C20" s="518">
        <v>76</v>
      </c>
      <c r="D20" s="525">
        <v>3.740157480314961</v>
      </c>
      <c r="E20" s="526">
        <v>-3.8</v>
      </c>
      <c r="F20" s="527">
        <v>4330</v>
      </c>
      <c r="G20" s="520">
        <v>4330</v>
      </c>
      <c r="H20" s="528">
        <v>5.941354848447427</v>
      </c>
      <c r="I20" s="529">
        <v>-2.5</v>
      </c>
      <c r="J20" s="527">
        <v>18566740</v>
      </c>
      <c r="K20" s="530">
        <v>18566740</v>
      </c>
      <c r="L20" s="528">
        <v>8.218732270128685</v>
      </c>
      <c r="M20" s="529">
        <v>-5.1</v>
      </c>
      <c r="N20" s="527">
        <v>1478321</v>
      </c>
      <c r="O20" s="531">
        <v>1528202</v>
      </c>
      <c r="P20" s="525">
        <f t="shared" si="0"/>
        <v>8.8</v>
      </c>
      <c r="Q20" s="526">
        <f t="shared" si="1"/>
        <v>42.80000000000001</v>
      </c>
      <c r="R20" s="69">
        <v>1034895</v>
      </c>
    </row>
    <row r="21" spans="1:18" s="54" customFormat="1" ht="30" customHeight="1">
      <c r="A21" s="112" t="s">
        <v>269</v>
      </c>
      <c r="B21" s="517">
        <v>286</v>
      </c>
      <c r="C21" s="518">
        <v>286</v>
      </c>
      <c r="D21" s="525">
        <v>14.0748031496063</v>
      </c>
      <c r="E21" s="526">
        <v>-2.1</v>
      </c>
      <c r="F21" s="527">
        <v>16272</v>
      </c>
      <c r="G21" s="520">
        <v>16272</v>
      </c>
      <c r="H21" s="528">
        <v>22.327419421232452</v>
      </c>
      <c r="I21" s="529">
        <v>-2.7</v>
      </c>
      <c r="J21" s="527">
        <v>64886480</v>
      </c>
      <c r="K21" s="530">
        <v>64886480</v>
      </c>
      <c r="L21" s="528">
        <v>28.72257634194584</v>
      </c>
      <c r="M21" s="529">
        <v>-2.5</v>
      </c>
      <c r="N21" s="527">
        <v>8040851</v>
      </c>
      <c r="O21" s="531">
        <v>4260658</v>
      </c>
      <c r="P21" s="525">
        <f t="shared" si="0"/>
        <v>47.8</v>
      </c>
      <c r="Q21" s="526">
        <f t="shared" si="1"/>
        <v>60.099999999999994</v>
      </c>
      <c r="R21" s="69">
        <v>5022562</v>
      </c>
    </row>
    <row r="22" spans="1:18" s="54" customFormat="1" ht="30" customHeight="1">
      <c r="A22" s="112" t="s">
        <v>270</v>
      </c>
      <c r="B22" s="517">
        <v>310</v>
      </c>
      <c r="C22" s="518">
        <v>310</v>
      </c>
      <c r="D22" s="525">
        <v>15.255905511811024</v>
      </c>
      <c r="E22" s="526">
        <v>-3.4</v>
      </c>
      <c r="F22" s="527">
        <v>9524</v>
      </c>
      <c r="G22" s="520">
        <v>9524</v>
      </c>
      <c r="H22" s="528">
        <v>13.06823639182755</v>
      </c>
      <c r="I22" s="529">
        <v>-3</v>
      </c>
      <c r="J22" s="527">
        <v>30382209</v>
      </c>
      <c r="K22" s="530">
        <v>30382209</v>
      </c>
      <c r="L22" s="528">
        <v>13.448954503919058</v>
      </c>
      <c r="M22" s="529">
        <v>-1.7</v>
      </c>
      <c r="N22" s="527">
        <v>1512658</v>
      </c>
      <c r="O22" s="531">
        <v>1149781</v>
      </c>
      <c r="P22" s="525">
        <f t="shared" si="0"/>
        <v>9</v>
      </c>
      <c r="Q22" s="526">
        <f t="shared" si="1"/>
        <v>31.80000000000001</v>
      </c>
      <c r="R22" s="69">
        <v>1147369</v>
      </c>
    </row>
    <row r="23" spans="1:18" s="54" customFormat="1" ht="30" customHeight="1">
      <c r="A23" s="112" t="s">
        <v>99</v>
      </c>
      <c r="B23" s="517">
        <v>48</v>
      </c>
      <c r="C23" s="518">
        <v>48</v>
      </c>
      <c r="D23" s="525">
        <v>2.3622047244094486</v>
      </c>
      <c r="E23" s="526">
        <v>-2</v>
      </c>
      <c r="F23" s="527">
        <v>970</v>
      </c>
      <c r="G23" s="520">
        <v>970</v>
      </c>
      <c r="H23" s="528">
        <v>1.3309732570424953</v>
      </c>
      <c r="I23" s="529">
        <v>-8.2</v>
      </c>
      <c r="J23" s="527">
        <v>1503806</v>
      </c>
      <c r="K23" s="530">
        <v>1503806</v>
      </c>
      <c r="L23" s="528">
        <v>0.6656730745522982</v>
      </c>
      <c r="M23" s="529">
        <v>-10.9</v>
      </c>
      <c r="N23" s="532">
        <v>37973</v>
      </c>
      <c r="O23" s="531">
        <v>15902</v>
      </c>
      <c r="P23" s="525">
        <f t="shared" si="0"/>
        <v>0.2</v>
      </c>
      <c r="Q23" s="526">
        <f t="shared" si="1"/>
        <v>139</v>
      </c>
      <c r="R23" s="69">
        <v>15887</v>
      </c>
    </row>
    <row r="24" spans="1:18" s="54" customFormat="1" ht="30" customHeight="1">
      <c r="A24" s="112" t="s">
        <v>271</v>
      </c>
      <c r="B24" s="517">
        <v>9</v>
      </c>
      <c r="C24" s="518">
        <v>9</v>
      </c>
      <c r="D24" s="525">
        <v>0.44291338582677164</v>
      </c>
      <c r="E24" s="526">
        <v>-18.2</v>
      </c>
      <c r="F24" s="527">
        <v>159</v>
      </c>
      <c r="G24" s="520">
        <v>159</v>
      </c>
      <c r="H24" s="528">
        <v>0.21816984316469765</v>
      </c>
      <c r="I24" s="529">
        <v>-8.6</v>
      </c>
      <c r="J24" s="527">
        <v>148803</v>
      </c>
      <c r="K24" s="530">
        <v>148803</v>
      </c>
      <c r="L24" s="528">
        <v>0.06586896881153927</v>
      </c>
      <c r="M24" s="529">
        <v>-14.2</v>
      </c>
      <c r="N24" s="533" t="s">
        <v>448</v>
      </c>
      <c r="O24" s="533" t="s">
        <v>225</v>
      </c>
      <c r="P24" s="533" t="s">
        <v>443</v>
      </c>
      <c r="Q24" s="617" t="s">
        <v>443</v>
      </c>
      <c r="R24" s="69" t="s">
        <v>225</v>
      </c>
    </row>
    <row r="25" spans="1:18" s="54" customFormat="1" ht="30" customHeight="1">
      <c r="A25" s="112" t="s">
        <v>98</v>
      </c>
      <c r="B25" s="517">
        <v>13</v>
      </c>
      <c r="C25" s="518">
        <v>13</v>
      </c>
      <c r="D25" s="525">
        <v>0.639763779527559</v>
      </c>
      <c r="E25" s="526">
        <v>-7.1</v>
      </c>
      <c r="F25" s="527">
        <v>431</v>
      </c>
      <c r="G25" s="520">
        <v>431</v>
      </c>
      <c r="H25" s="528">
        <v>0.591391210087954</v>
      </c>
      <c r="I25" s="529">
        <v>-8.5</v>
      </c>
      <c r="J25" s="527">
        <v>1086397</v>
      </c>
      <c r="K25" s="530">
        <v>1086397</v>
      </c>
      <c r="L25" s="528">
        <v>0.4809032755384624</v>
      </c>
      <c r="M25" s="529">
        <v>12.5</v>
      </c>
      <c r="N25" s="532">
        <v>57327</v>
      </c>
      <c r="O25" s="531">
        <v>27546</v>
      </c>
      <c r="P25" s="525">
        <f>ROUND(N25/$N$12*1000,0)/10</f>
        <v>0.3</v>
      </c>
      <c r="Q25" s="526">
        <f t="shared" si="1"/>
        <v>-22.599999999999994</v>
      </c>
      <c r="R25" s="69">
        <v>74021</v>
      </c>
    </row>
    <row r="26" spans="1:18" s="54" customFormat="1" ht="30" customHeight="1">
      <c r="A26" s="112" t="s">
        <v>272</v>
      </c>
      <c r="B26" s="517">
        <v>51</v>
      </c>
      <c r="C26" s="518">
        <v>51</v>
      </c>
      <c r="D26" s="525">
        <v>2.5098425196850394</v>
      </c>
      <c r="E26" s="526">
        <v>-10.5</v>
      </c>
      <c r="F26" s="527">
        <v>1746</v>
      </c>
      <c r="G26" s="520">
        <v>1746</v>
      </c>
      <c r="H26" s="528">
        <v>2.3957518626764913</v>
      </c>
      <c r="I26" s="529">
        <v>-3.8</v>
      </c>
      <c r="J26" s="527">
        <v>4582543</v>
      </c>
      <c r="K26" s="530">
        <v>4582543</v>
      </c>
      <c r="L26" s="528">
        <v>2.028503336253554</v>
      </c>
      <c r="M26" s="529">
        <v>8.6</v>
      </c>
      <c r="N26" s="532">
        <v>406601</v>
      </c>
      <c r="O26" s="531">
        <v>370033</v>
      </c>
      <c r="P26" s="525">
        <f>ROUND(N26/$N$12*1000,0)/10</f>
        <v>2.4</v>
      </c>
      <c r="Q26" s="526">
        <f t="shared" si="1"/>
        <v>44</v>
      </c>
      <c r="R26" s="69">
        <v>282382</v>
      </c>
    </row>
    <row r="27" spans="1:18" s="54" customFormat="1" ht="30" customHeight="1">
      <c r="A27" s="112" t="s">
        <v>273</v>
      </c>
      <c r="B27" s="517">
        <v>15</v>
      </c>
      <c r="C27" s="518">
        <v>15</v>
      </c>
      <c r="D27" s="525">
        <v>0.7381889763779528</v>
      </c>
      <c r="E27" s="526">
        <v>-11.8</v>
      </c>
      <c r="F27" s="527">
        <v>255</v>
      </c>
      <c r="G27" s="520">
        <v>255</v>
      </c>
      <c r="H27" s="528">
        <v>0.34989503149055284</v>
      </c>
      <c r="I27" s="529">
        <v>-5.9</v>
      </c>
      <c r="J27" s="527">
        <v>457761</v>
      </c>
      <c r="K27" s="530">
        <v>457761</v>
      </c>
      <c r="L27" s="528">
        <v>0.2026319700015391</v>
      </c>
      <c r="M27" s="529">
        <v>4.1</v>
      </c>
      <c r="N27" s="534">
        <v>29245</v>
      </c>
      <c r="O27" s="535" t="s">
        <v>225</v>
      </c>
      <c r="P27" s="533">
        <f>ROUND(N27/$N$12*1000,0)/10</f>
        <v>0.2</v>
      </c>
      <c r="Q27" s="526">
        <f t="shared" si="1"/>
        <v>209.60000000000002</v>
      </c>
      <c r="R27" s="69">
        <v>9445</v>
      </c>
    </row>
    <row r="28" spans="1:18" s="54" customFormat="1" ht="30" customHeight="1">
      <c r="A28" s="112" t="s">
        <v>274</v>
      </c>
      <c r="B28" s="517">
        <v>8</v>
      </c>
      <c r="C28" s="518">
        <v>8</v>
      </c>
      <c r="D28" s="525">
        <v>0.39370078740157477</v>
      </c>
      <c r="E28" s="526">
        <v>-11.1</v>
      </c>
      <c r="F28" s="527">
        <v>198</v>
      </c>
      <c r="G28" s="520">
        <v>198</v>
      </c>
      <c r="H28" s="528">
        <v>0.2716832009220763</v>
      </c>
      <c r="I28" s="529">
        <v>-11.2</v>
      </c>
      <c r="J28" s="527">
        <v>466059</v>
      </c>
      <c r="K28" s="530">
        <v>466059</v>
      </c>
      <c r="L28" s="528">
        <v>0.2063051533593891</v>
      </c>
      <c r="M28" s="529">
        <v>5.6</v>
      </c>
      <c r="N28" s="533" t="s">
        <v>448</v>
      </c>
      <c r="O28" s="533" t="s">
        <v>225</v>
      </c>
      <c r="P28" s="533" t="s">
        <v>225</v>
      </c>
      <c r="Q28" s="617" t="s">
        <v>443</v>
      </c>
      <c r="R28" s="69" t="s">
        <v>225</v>
      </c>
    </row>
    <row r="29" spans="1:18" s="54" customFormat="1" ht="30" customHeight="1">
      <c r="A29" s="112" t="s">
        <v>97</v>
      </c>
      <c r="B29" s="517">
        <v>6</v>
      </c>
      <c r="C29" s="518">
        <v>6</v>
      </c>
      <c r="D29" s="525">
        <v>0.2952755905511811</v>
      </c>
      <c r="E29" s="526">
        <v>-25</v>
      </c>
      <c r="F29" s="527">
        <v>179</v>
      </c>
      <c r="G29" s="520">
        <v>179</v>
      </c>
      <c r="H29" s="528">
        <v>0.24561259073258415</v>
      </c>
      <c r="I29" s="529">
        <v>-5.3</v>
      </c>
      <c r="J29" s="527">
        <v>256206</v>
      </c>
      <c r="K29" s="530">
        <v>256206</v>
      </c>
      <c r="L29" s="528">
        <v>0.11341186013272064</v>
      </c>
      <c r="M29" s="529">
        <v>-4.7</v>
      </c>
      <c r="N29" s="534">
        <v>2414</v>
      </c>
      <c r="O29" s="533">
        <v>894</v>
      </c>
      <c r="P29" s="525">
        <f>ROUND(N29/$N$12*1000,0)/10</f>
        <v>0</v>
      </c>
      <c r="Q29" s="526">
        <f>ROUND(N29/R29*1000,0)/10-100</f>
        <v>413.6</v>
      </c>
      <c r="R29" s="69">
        <v>470</v>
      </c>
    </row>
    <row r="30" spans="1:18" s="54" customFormat="1" ht="30" customHeight="1">
      <c r="A30" s="112" t="s">
        <v>275</v>
      </c>
      <c r="B30" s="517">
        <v>33</v>
      </c>
      <c r="C30" s="518">
        <v>33</v>
      </c>
      <c r="D30" s="525">
        <v>1.6240157480314958</v>
      </c>
      <c r="E30" s="526">
        <v>-5.7</v>
      </c>
      <c r="F30" s="527">
        <v>1859</v>
      </c>
      <c r="G30" s="520">
        <v>1859</v>
      </c>
      <c r="H30" s="528">
        <v>2.55080338643505</v>
      </c>
      <c r="I30" s="529">
        <v>0.6</v>
      </c>
      <c r="J30" s="527">
        <v>7319270</v>
      </c>
      <c r="K30" s="530">
        <v>7319270</v>
      </c>
      <c r="L30" s="528">
        <v>3.239939835576131</v>
      </c>
      <c r="M30" s="529">
        <v>33.1</v>
      </c>
      <c r="N30" s="532">
        <v>544986</v>
      </c>
      <c r="O30" s="531">
        <v>232433</v>
      </c>
      <c r="P30" s="525">
        <f>ROUND(N30/$N$12*1000,0)/10</f>
        <v>3.2</v>
      </c>
      <c r="Q30" s="526">
        <f t="shared" si="1"/>
        <v>-34.3</v>
      </c>
      <c r="R30" s="69">
        <v>829982</v>
      </c>
    </row>
    <row r="31" spans="1:53" s="254" customFormat="1" ht="13.5">
      <c r="A31" s="435" t="s">
        <v>428</v>
      </c>
      <c r="B31" s="331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330"/>
      <c r="T31" s="296"/>
      <c r="U31" s="33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</row>
    <row r="32" spans="1:53" s="254" customFormat="1" ht="13.5">
      <c r="A32" s="419" t="s">
        <v>375</v>
      </c>
      <c r="B32" s="331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 t="e">
        <f>SUM(O11:O30)-#REF!</f>
        <v>#REF!</v>
      </c>
      <c r="P32" s="332"/>
      <c r="Q32" s="332"/>
      <c r="R32" s="332"/>
      <c r="S32" s="333"/>
      <c r="T32" s="332"/>
      <c r="U32" s="333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</row>
    <row r="33" spans="1:18" s="54" customFormat="1" ht="15" customHeight="1">
      <c r="A33" s="423" t="s">
        <v>376</v>
      </c>
      <c r="B33" s="423"/>
      <c r="C33" s="423"/>
      <c r="D33" s="423"/>
      <c r="E33" s="423"/>
      <c r="F33" s="487"/>
      <c r="G33" s="424"/>
      <c r="H33" s="424"/>
      <c r="I33" s="424"/>
      <c r="J33" s="487"/>
      <c r="K33" s="424"/>
      <c r="L33" s="424"/>
      <c r="M33" s="424"/>
      <c r="N33" s="487"/>
      <c r="R33" s="69"/>
    </row>
    <row r="34" spans="3:17" ht="13.5">
      <c r="C34" s="59"/>
      <c r="G34" s="59"/>
      <c r="H34" s="59"/>
      <c r="I34" s="59"/>
      <c r="K34" s="59"/>
      <c r="L34" s="59"/>
      <c r="M34" s="59"/>
      <c r="O34" s="59"/>
      <c r="P34" s="59"/>
      <c r="Q34" s="59"/>
    </row>
  </sheetData>
  <sheetProtection/>
  <mergeCells count="8">
    <mergeCell ref="A1:D1"/>
    <mergeCell ref="A3:Q3"/>
    <mergeCell ref="A4:Q4"/>
    <mergeCell ref="A7:A8"/>
    <mergeCell ref="B7:E7"/>
    <mergeCell ref="F7:I7"/>
    <mergeCell ref="J7:M7"/>
    <mergeCell ref="N7:Q7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31496062992125984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良太</dc:creator>
  <cp:keywords/>
  <dc:description/>
  <cp:lastModifiedBy>荒井 勇輝</cp:lastModifiedBy>
  <cp:lastPrinted>2022-03-29T04:35:16Z</cp:lastPrinted>
  <dcterms:created xsi:type="dcterms:W3CDTF">2018-02-22T09:33:46Z</dcterms:created>
  <dcterms:modified xsi:type="dcterms:W3CDTF">2022-07-12T01:17:31Z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