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455" tabRatio="878" activeTab="0"/>
  </bookViews>
  <sheets>
    <sheet name="11住居・建築目次" sheetId="1" r:id="rId1"/>
    <sheet name="11-1(1)" sheetId="2" r:id="rId2"/>
    <sheet name="11-1(2)" sheetId="3" r:id="rId3"/>
    <sheet name="11-1(3)" sheetId="4" r:id="rId4"/>
    <sheet name="11-1(4)" sheetId="5" r:id="rId5"/>
    <sheet name="11-2" sheetId="6" r:id="rId6"/>
    <sheet name="11-3" sheetId="7" r:id="rId7"/>
    <sheet name="11-4" sheetId="8" r:id="rId8"/>
    <sheet name="11-5" sheetId="9" r:id="rId9"/>
    <sheet name="11-6" sheetId="10" r:id="rId10"/>
    <sheet name="11-7(1)" sheetId="11" r:id="rId11"/>
    <sheet name="11-7(2)" sheetId="12" r:id="rId12"/>
    <sheet name="11-8" sheetId="13" r:id="rId13"/>
  </sheets>
  <definedNames>
    <definedName name="_xlnm.Print_Area" localSheetId="1">'11-1(1)'!$A$2:$K$29</definedName>
    <definedName name="_xlnm.Print_Area" localSheetId="2">'11-1(2)'!$A$2:$O$17</definedName>
    <definedName name="_xlnm.Print_Area" localSheetId="3">'11-1(3)'!$A$2:$T$42</definedName>
    <definedName name="_xlnm.Print_Area" localSheetId="4">'11-1(4)'!$A$2:$L$37</definedName>
    <definedName name="_xlnm.Print_Area" localSheetId="5">'11-2'!$A$2:$K$51</definedName>
    <definedName name="_xlnm.Print_Area" localSheetId="6">'11-3'!$A$2:$O$24</definedName>
    <definedName name="_xlnm.Print_Area" localSheetId="7">'11-4'!$A$2:$O$24</definedName>
    <definedName name="_xlnm.Print_Area" localSheetId="8">'11-5'!$A$2:$AN$24</definedName>
    <definedName name="_xlnm.Print_Area" localSheetId="9">'11-6'!$A$2:$W$13</definedName>
    <definedName name="_xlnm.Print_Area" localSheetId="10">'11-7(1)'!$A$2:$L$12</definedName>
    <definedName name="_xlnm.Print_Area" localSheetId="11">'11-7(2)'!$A$2:$U$12</definedName>
    <definedName name="_xlnm.Print_Area" localSheetId="12">'11-8'!$A$2:$N$32</definedName>
    <definedName name="_xlnm.Print_Titles" localSheetId="1">'11-1(1)'!$9:$9</definedName>
  </definedNames>
  <calcPr fullCalcOnLoad="1"/>
</workbook>
</file>

<file path=xl/comments10.xml><?xml version="1.0" encoding="utf-8"?>
<comments xmlns="http://schemas.openxmlformats.org/spreadsheetml/2006/main">
  <authors>
    <author>福井県</author>
  </authors>
  <commentList>
    <comment ref="T8" authorId="0">
      <text>
        <r>
          <rPr>
            <sz val="9"/>
            <rFont val="ＭＳ Ｐゴシック"/>
            <family val="3"/>
          </rPr>
          <t>公営住宅法に基づいて、国から補助を受けて建てた住宅及び住宅地区改良法により建てた住宅（国及び都道府県から補助を受けて建てた住宅を含む。）</t>
        </r>
      </text>
    </comment>
  </commentList>
</comments>
</file>

<file path=xl/sharedStrings.xml><?xml version="1.0" encoding="utf-8"?>
<sst xmlns="http://schemas.openxmlformats.org/spreadsheetml/2006/main" count="903" uniqueCount="443">
  <si>
    <t>11　住居・建築</t>
  </si>
  <si>
    <t>1　住居の状態</t>
  </si>
  <si>
    <t>世帯数</t>
  </si>
  <si>
    <t>1住宅当たり居住室数</t>
  </si>
  <si>
    <t>1住宅当たり畳数</t>
  </si>
  <si>
    <t>1住宅当たり延べ面積
（㎡）</t>
  </si>
  <si>
    <t>1人当たり畳数</t>
  </si>
  <si>
    <t>1室当たり人員</t>
  </si>
  <si>
    <t>公営の借家</t>
  </si>
  <si>
    <t>民営借家</t>
  </si>
  <si>
    <t>給与住宅</t>
  </si>
  <si>
    <t>店舗その他の併用住宅</t>
  </si>
  <si>
    <t>11　住居･建築</t>
  </si>
  <si>
    <t>住宅の種類
住宅の所有の関係
建物の種類
建物の所有の関係</t>
  </si>
  <si>
    <t>住宅数又は
住宅以外で
人が居住す
る建物数</t>
  </si>
  <si>
    <t>総数</t>
  </si>
  <si>
    <t>主世帯</t>
  </si>
  <si>
    <t>同居世帯又は住宅以外
の建物に居住する世帯</t>
  </si>
  <si>
    <t>１人世帯</t>
  </si>
  <si>
    <t>２人以上
の世帯</t>
  </si>
  <si>
    <t>普通世帯</t>
  </si>
  <si>
    <t>準世帯</t>
  </si>
  <si>
    <t>２人以上
の世帯</t>
  </si>
  <si>
    <t>専用住宅</t>
  </si>
  <si>
    <t>持ち家</t>
  </si>
  <si>
    <t>借家</t>
  </si>
  <si>
    <t>一戸建</t>
  </si>
  <si>
    <t>長屋建</t>
  </si>
  <si>
    <t>共同住宅(木造）</t>
  </si>
  <si>
    <t>共同住宅(非木造）</t>
  </si>
  <si>
    <t>その他</t>
  </si>
  <si>
    <t>会社等の寮・寄宿舎</t>
  </si>
  <si>
    <t>学校等の寮・寄宿舎</t>
  </si>
  <si>
    <t>旅館・宿泊所</t>
  </si>
  <si>
    <t>その他の建物</t>
  </si>
  <si>
    <t>　旧大飯町</t>
  </si>
  <si>
    <t>　 旧名田庄村</t>
  </si>
  <si>
    <t>　 旧上志比村</t>
  </si>
  <si>
    <t xml:space="preserve"> 　旧永平寺町</t>
  </si>
  <si>
    <t>　旧松岡町</t>
  </si>
  <si>
    <t>　旧坂井町</t>
  </si>
  <si>
    <t>　旧春江町</t>
  </si>
  <si>
    <t>　旧丸岡町</t>
  </si>
  <si>
    <t>　旧三国町</t>
  </si>
  <si>
    <t>　旧和泉村</t>
  </si>
  <si>
    <t>　旧大野市</t>
  </si>
  <si>
    <t>　旧清水町</t>
  </si>
  <si>
    <t>　旧越廼村</t>
  </si>
  <si>
    <t>　旧美山町</t>
  </si>
  <si>
    <t>　旧福井市</t>
  </si>
  <si>
    <t>間借り</t>
  </si>
  <si>
    <t>住宅に住む一般世帯</t>
  </si>
  <si>
    <t>若狭町</t>
  </si>
  <si>
    <t>高浜町</t>
  </si>
  <si>
    <t>美浜町</t>
  </si>
  <si>
    <t>越前町</t>
  </si>
  <si>
    <t>南越前町</t>
  </si>
  <si>
    <t>池田町</t>
  </si>
  <si>
    <t>永平寺町</t>
  </si>
  <si>
    <t>坂井市</t>
  </si>
  <si>
    <t>越前市</t>
  </si>
  <si>
    <t>あわら市</t>
  </si>
  <si>
    <t>勝山市</t>
  </si>
  <si>
    <t>大野市</t>
  </si>
  <si>
    <t>小浜市</t>
  </si>
  <si>
    <t>敦賀市</t>
  </si>
  <si>
    <t>福井市</t>
  </si>
  <si>
    <t>福井県</t>
  </si>
  <si>
    <t>木造</t>
  </si>
  <si>
    <t>高層耐火構造</t>
  </si>
  <si>
    <t>中層耐火構造</t>
  </si>
  <si>
    <t>低層耐火構造</t>
  </si>
  <si>
    <t>準耐火構造</t>
  </si>
  <si>
    <t>管理戸数</t>
  </si>
  <si>
    <t>建設戸数</t>
  </si>
  <si>
    <t>事業主体</t>
  </si>
  <si>
    <t>12月</t>
  </si>
  <si>
    <t>11月</t>
  </si>
  <si>
    <t>10月</t>
  </si>
  <si>
    <t>9月</t>
  </si>
  <si>
    <t>8月</t>
  </si>
  <si>
    <t>7月</t>
  </si>
  <si>
    <t>6月</t>
  </si>
  <si>
    <t>4月</t>
  </si>
  <si>
    <t>3月</t>
  </si>
  <si>
    <t>2月</t>
  </si>
  <si>
    <t>確認</t>
  </si>
  <si>
    <t>工事費
予定額</t>
  </si>
  <si>
    <t>床面積
の合計</t>
  </si>
  <si>
    <t>床面積
の合計</t>
  </si>
  <si>
    <t>個人</t>
  </si>
  <si>
    <t>会社でない団体</t>
  </si>
  <si>
    <t>会社</t>
  </si>
  <si>
    <t>県</t>
  </si>
  <si>
    <t>国</t>
  </si>
  <si>
    <t>コンクリートブロック造</t>
  </si>
  <si>
    <t>鉄骨造</t>
  </si>
  <si>
    <t>鉄筋コンクリート造</t>
  </si>
  <si>
    <t>鉄骨鉄筋コンクリート造</t>
  </si>
  <si>
    <t>他に分類されない</t>
  </si>
  <si>
    <t>公務用</t>
  </si>
  <si>
    <t>その他のサービス業用</t>
  </si>
  <si>
    <t>不動産業用</t>
  </si>
  <si>
    <t>運輸業用</t>
  </si>
  <si>
    <t>情報通信業用</t>
  </si>
  <si>
    <t>電気･ガス･熱供給･水道業用</t>
  </si>
  <si>
    <t>製造業用</t>
  </si>
  <si>
    <t>農林水産業用</t>
  </si>
  <si>
    <t>居住産業併用</t>
  </si>
  <si>
    <t>居住専用準住宅</t>
  </si>
  <si>
    <t>居住専用住宅</t>
  </si>
  <si>
    <t>-</t>
  </si>
  <si>
    <t>戸数</t>
  </si>
  <si>
    <t>公営</t>
  </si>
  <si>
    <t>併用住宅</t>
  </si>
  <si>
    <t>分譲住宅</t>
  </si>
  <si>
    <t>貸家</t>
  </si>
  <si>
    <t>持家</t>
  </si>
  <si>
    <t>資金別</t>
  </si>
  <si>
    <t>種類別</t>
  </si>
  <si>
    <t>（単位：戸、㎡）</t>
  </si>
  <si>
    <t>地方公営企業</t>
  </si>
  <si>
    <t>市町</t>
  </si>
  <si>
    <t>政府関連企業等</t>
  </si>
  <si>
    <t>独立行政法人</t>
  </si>
  <si>
    <t>地方の機関</t>
  </si>
  <si>
    <t>国の機関</t>
  </si>
  <si>
    <t>（単位：百万円）</t>
  </si>
  <si>
    <t>資　料：国土交通省「建設工事受注動態統計調査報告」</t>
  </si>
  <si>
    <t>土地造成</t>
  </si>
  <si>
    <t>庁舎</t>
  </si>
  <si>
    <t>下水道</t>
  </si>
  <si>
    <t>道路</t>
  </si>
  <si>
    <t>１１　住居・建築</t>
  </si>
  <si>
    <t>11-2</t>
  </si>
  <si>
    <t>11-3</t>
  </si>
  <si>
    <t>11-4</t>
  </si>
  <si>
    <t>11-5</t>
  </si>
  <si>
    <t>11-6</t>
  </si>
  <si>
    <t>11-1(2)</t>
  </si>
  <si>
    <t>公営住宅の状況</t>
  </si>
  <si>
    <t>着工住宅および利用別、種類別、資金別新設住宅の状況</t>
  </si>
  <si>
    <t>11-1(1)</t>
  </si>
  <si>
    <t>世　　帯　　数</t>
  </si>
  <si>
    <t>世　　帯　　人　　員</t>
  </si>
  <si>
    <t>坂井市</t>
  </si>
  <si>
    <t>永平寺町</t>
  </si>
  <si>
    <t>南越前町</t>
  </si>
  <si>
    <t>越前町</t>
  </si>
  <si>
    <t>美浜町</t>
  </si>
  <si>
    <t>高浜町</t>
  </si>
  <si>
    <t>おおい町</t>
  </si>
  <si>
    <t>若狭町</t>
  </si>
  <si>
    <t>越前市</t>
  </si>
  <si>
    <t>借家</t>
  </si>
  <si>
    <t>　3) 住宅以外の建物に居住する準世帯を除く。</t>
  </si>
  <si>
    <t>　1) 住宅の所有の関係「不詳」を含む。　　2) 建物の所有の関係「不詳」を含む。</t>
  </si>
  <si>
    <t>（単位:㎡、万円）</t>
  </si>
  <si>
    <t>（単位：㎡、万円）</t>
  </si>
  <si>
    <t>住</t>
  </si>
  <si>
    <t>宅</t>
  </si>
  <si>
    <t>　　平　　成　　10　　年</t>
  </si>
  <si>
    <t>　　　　　　　　15</t>
  </si>
  <si>
    <t>市町</t>
  </si>
  <si>
    <t>発注者</t>
  </si>
  <si>
    <t>年度</t>
  </si>
  <si>
    <t>月別建築主別着工建築物</t>
  </si>
  <si>
    <t>月別構造別着工建築物</t>
  </si>
  <si>
    <t>月別用途別着工建築物</t>
  </si>
  <si>
    <t>11　住居・建築目次へ＜＜</t>
  </si>
  <si>
    <t>都市再生機構・公社の借家</t>
  </si>
  <si>
    <t>公営・都市再生機構・公社の借家</t>
  </si>
  <si>
    <t>準耐火構造
平屋建</t>
  </si>
  <si>
    <t>準耐火構造
二階建</t>
  </si>
  <si>
    <t>（単位：戸）</t>
  </si>
  <si>
    <t>一戸建</t>
  </si>
  <si>
    <t>長屋建</t>
  </si>
  <si>
    <t>共同住宅</t>
  </si>
  <si>
    <t>建築中</t>
  </si>
  <si>
    <t>居住世帯あり</t>
  </si>
  <si>
    <t>市部</t>
  </si>
  <si>
    <t>人口集中地区</t>
  </si>
  <si>
    <t>住宅以外で人が居住する建物総数</t>
  </si>
  <si>
    <t>下宿屋</t>
  </si>
  <si>
    <t>…</t>
  </si>
  <si>
    <t>旅館・
宿泊所</t>
  </si>
  <si>
    <t>その他
の建物</t>
  </si>
  <si>
    <t>（注）「下宿屋」は平成20年調査より「その他の建物」に含む。</t>
  </si>
  <si>
    <t>住宅総数</t>
  </si>
  <si>
    <t>1)</t>
  </si>
  <si>
    <t>住宅以外の建物に居住する世帯</t>
  </si>
  <si>
    <t>同居世帯又は</t>
  </si>
  <si>
    <t>住居の種類・所有関係</t>
  </si>
  <si>
    <t>その他</t>
  </si>
  <si>
    <t>一戸建</t>
  </si>
  <si>
    <t>長屋建</t>
  </si>
  <si>
    <t>共同住宅</t>
  </si>
  <si>
    <t>木造</t>
  </si>
  <si>
    <t>防火木造</t>
  </si>
  <si>
    <t>鉄骨造</t>
  </si>
  <si>
    <t>その他</t>
  </si>
  <si>
    <t>建て方別</t>
  </si>
  <si>
    <t>（1.建て方）</t>
  </si>
  <si>
    <t>（2.住宅の種類、所有の関係）</t>
  </si>
  <si>
    <t>住宅総数</t>
  </si>
  <si>
    <t>建築の時期</t>
  </si>
  <si>
    <t>構造別</t>
  </si>
  <si>
    <t xml:space="preserve">専用住宅 </t>
  </si>
  <si>
    <t>11-1(3)</t>
  </si>
  <si>
    <t>11-1(4)</t>
  </si>
  <si>
    <t>1住宅当たり畳数、1住宅当たり延べ面積、1人当たり畳数および1室当たり人員</t>
  </si>
  <si>
    <t>住居の状態</t>
  </si>
  <si>
    <t>総数</t>
  </si>
  <si>
    <t>総数</t>
  </si>
  <si>
    <t>鉄筋・鉄骨
コンクリート造</t>
  </si>
  <si>
    <t>床面積
合計</t>
  </si>
  <si>
    <t>工事
件数</t>
  </si>
  <si>
    <t>総数</t>
  </si>
  <si>
    <t>教育・
病院</t>
  </si>
  <si>
    <t>港湾・
空港</t>
  </si>
  <si>
    <t>治山・
治水</t>
  </si>
  <si>
    <r>
      <t xml:space="preserve">公園・
</t>
    </r>
    <r>
      <rPr>
        <sz val="9"/>
        <rFont val="ＭＳ 明朝"/>
        <family val="1"/>
      </rPr>
      <t>運動競技場</t>
    </r>
  </si>
  <si>
    <t>農林
水産</t>
  </si>
  <si>
    <t>住宅・
宿舎</t>
  </si>
  <si>
    <t>電気・
ガス</t>
  </si>
  <si>
    <t>都市再生
機構建設</t>
  </si>
  <si>
    <t>空き家</t>
  </si>
  <si>
    <t>同居世帯
なし</t>
  </si>
  <si>
    <t>同居世帯
あり</t>
  </si>
  <si>
    <t>一時現在者
のみ</t>
  </si>
  <si>
    <t>　居住世</t>
  </si>
  <si>
    <t>総</t>
  </si>
  <si>
    <t>数</t>
  </si>
  <si>
    <r>
      <t>住宅以外で人が居住する建物数ならびに</t>
    </r>
    <r>
      <rPr>
        <sz val="11"/>
        <rFont val="ＭＳ Ｐゴシック"/>
        <family val="3"/>
      </rPr>
      <t>世帯の種類別世帯数および世帯人員</t>
    </r>
  </si>
  <si>
    <t>会社等の
寮・寄宿舎</t>
  </si>
  <si>
    <t>学校等の
寮・寄宿舎</t>
  </si>
  <si>
    <t>昭　和　25　年　以　前</t>
  </si>
  <si>
    <t>昭和46年　～　　　55年</t>
  </si>
  <si>
    <t>昭和56年　～　平成２年</t>
  </si>
  <si>
    <t>平成８年　～　　　12年</t>
  </si>
  <si>
    <t>不　　　　　　　　　詳</t>
  </si>
  <si>
    <t>　帯　　な　　し</t>
  </si>
  <si>
    <t>利用別</t>
  </si>
  <si>
    <t>総数</t>
  </si>
  <si>
    <t>新設</t>
  </si>
  <si>
    <t>住宅</t>
  </si>
  <si>
    <t>着工
住宅
総数</t>
  </si>
  <si>
    <t>住宅金融
機構融資</t>
  </si>
  <si>
    <t>建て方・
住宅の種類、所有の関係</t>
  </si>
  <si>
    <t>（1.住宅の種類）</t>
  </si>
  <si>
    <t>（2.住宅の所有の関係）</t>
  </si>
  <si>
    <t>民営
借家</t>
  </si>
  <si>
    <t>給与
住宅</t>
  </si>
  <si>
    <t>市計</t>
  </si>
  <si>
    <t>町計</t>
  </si>
  <si>
    <t>一般世帯
総数</t>
  </si>
  <si>
    <t>世帯人員
（人）</t>
  </si>
  <si>
    <t>１世帯当
たり人員
（人）</t>
  </si>
  <si>
    <t>郵政事業</t>
  </si>
  <si>
    <t>民間</t>
  </si>
  <si>
    <t>鉱業，採石業，砂利採取業，建設業用</t>
  </si>
  <si>
    <t>卸売業，小売業用</t>
  </si>
  <si>
    <t>金融業，保険業用</t>
  </si>
  <si>
    <t>宿泊業，飲食サービス業用</t>
  </si>
  <si>
    <t>教育，学習支援業用</t>
  </si>
  <si>
    <t>医療，福祉用</t>
  </si>
  <si>
    <t>２　市町別、一般世帯の住居の種類、住居の所有関係別住居の状態</t>
  </si>
  <si>
    <t>住宅以外
に住む
一般世帯</t>
  </si>
  <si>
    <r>
      <t>公営･都市
再生機構･
公社の借家</t>
    </r>
    <r>
      <rPr>
        <vertAlign val="superscript"/>
        <sz val="8"/>
        <rFont val="ＭＳ 明朝"/>
        <family val="1"/>
      </rPr>
      <t>※</t>
    </r>
  </si>
  <si>
    <t>年計確認済み</t>
  </si>
  <si>
    <r>
      <rPr>
        <sz val="10"/>
        <rFont val="ＭＳ 明朝"/>
        <family val="1"/>
      </rPr>
      <t>鉄道・軌道</t>
    </r>
    <r>
      <rPr>
        <sz val="9"/>
        <rFont val="ＭＳ 明朝"/>
        <family val="1"/>
      </rPr>
      <t xml:space="preserve">
・自動車交通</t>
    </r>
  </si>
  <si>
    <t>上・工業
用水道</t>
  </si>
  <si>
    <t>廃棄物
処理施設</t>
  </si>
  <si>
    <t>請負
契約額</t>
  </si>
  <si>
    <t>鯖江市</t>
  </si>
  <si>
    <t>おおい町</t>
  </si>
  <si>
    <r>
      <t>市町別、一般世帯</t>
    </r>
    <r>
      <rPr>
        <sz val="11"/>
        <rFont val="ＭＳ Ｐゴシック"/>
        <family val="3"/>
      </rPr>
      <t>の住居の種類、住居の所有関係別住居の状態</t>
    </r>
  </si>
  <si>
    <t>鯖江市</t>
  </si>
  <si>
    <t xml:space="preserve">     25</t>
  </si>
  <si>
    <t>…</t>
  </si>
  <si>
    <t>2)</t>
  </si>
  <si>
    <t>（1.建物の種類）</t>
  </si>
  <si>
    <t>（2.建物の所有の関係）</t>
  </si>
  <si>
    <t>自己所有</t>
  </si>
  <si>
    <t>3)</t>
  </si>
  <si>
    <t>賃貸・貸与</t>
  </si>
  <si>
    <t xml:space="preserve">      25</t>
  </si>
  <si>
    <t xml:space="preserve">      25</t>
  </si>
  <si>
    <t>平成13年　～　　　17年</t>
  </si>
  <si>
    <t>（１）発注者別請負契約額（１件500万円以上の工事）</t>
  </si>
  <si>
    <t>（２）工事分類別請負契約額(１件500万円以上の工事）</t>
  </si>
  <si>
    <t>　　工事分類</t>
  </si>
  <si>
    <t>年度　　</t>
  </si>
  <si>
    <t xml:space="preserve">   27</t>
  </si>
  <si>
    <t>　　　1住宅当たり畳数、1住宅当たり延べ面積、1人当たり畳数および1室当たり人員</t>
  </si>
  <si>
    <t>　　　する建物数ならびに世帯の種類別世帯数および世帯人員</t>
  </si>
  <si>
    <t>（１）建築の時期、住宅の建て方・構造別住宅数</t>
  </si>
  <si>
    <t>（４）建て方・住宅の種類、所有の関係別住宅数、世帯数、世帯人員、1住宅当たり居住室数、</t>
  </si>
  <si>
    <t>（３）住宅の種類・所有の関係別住宅数および建物の種類・所有の関係別住宅以外で人が居住</t>
  </si>
  <si>
    <t>（２）居住世帯の有無別住宅数および建物の種類別住宅以外で人が居住する建物数</t>
  </si>
  <si>
    <r>
      <t>(3)住宅の種類</t>
    </r>
    <r>
      <rPr>
        <sz val="11"/>
        <rFont val="ＭＳ Ｐゴシック"/>
        <family val="3"/>
      </rPr>
      <t>・所有の関係別住宅数および建物の種類・所有の関係別</t>
    </r>
  </si>
  <si>
    <t>(4)建て方・住宅の種類、所有の関係別住宅数、世帯数、世帯人員、1住宅当たり居住室数、</t>
  </si>
  <si>
    <t>(2)居住世帯の有無別住宅数および建物の種類別住宅以外で人が居住する建物数</t>
  </si>
  <si>
    <t>(1)建築の時期、住宅の建て方・構造別住宅数</t>
  </si>
  <si>
    <t>11-7(1)</t>
  </si>
  <si>
    <t>11-7(2)</t>
  </si>
  <si>
    <t>11-8</t>
  </si>
  <si>
    <t>８　公営住宅の状況</t>
  </si>
  <si>
    <t>７　公共機関からの受注工事</t>
  </si>
  <si>
    <t>３　月別建築主別着工建築物</t>
  </si>
  <si>
    <t>４　月別構造別着工建築物</t>
  </si>
  <si>
    <t>５　月別用途別着工建築物</t>
  </si>
  <si>
    <t>６　着工住宅および利用別、種類別、資金別新設住宅の状況</t>
  </si>
  <si>
    <t>（単位：件、百万円）</t>
  </si>
  <si>
    <t>（単位：戸）</t>
  </si>
  <si>
    <t>（単位：戸、世帯、人）</t>
  </si>
  <si>
    <t>住宅数（戸）</t>
  </si>
  <si>
    <t>世帯人員（人）</t>
  </si>
  <si>
    <t>公共機関からの受注工事(1)発注者別請負契約額（1件500万円以上の工事）</t>
  </si>
  <si>
    <t>公共機関からの受注工事(2)工事分類別請負契約額（1件500万円以上の工事）</t>
  </si>
  <si>
    <t>-</t>
  </si>
  <si>
    <t>※一般世帯総数には住宅の種類「不詳」を含む。</t>
  </si>
  <si>
    <t>資　料：総務省統計局「住宅・土地統計調査」</t>
  </si>
  <si>
    <t>資　料：総務省統計局「国勢調査」</t>
  </si>
  <si>
    <t>　　　１１　住　居・建　築</t>
  </si>
  <si>
    <t>（つづき）</t>
  </si>
  <si>
    <t>（つづき）</t>
  </si>
  <si>
    <t>(つづき）</t>
  </si>
  <si>
    <t>平成20年</t>
  </si>
  <si>
    <t>平成30年10月1日現在</t>
  </si>
  <si>
    <t xml:space="preserve">      30</t>
  </si>
  <si>
    <t>平成30年１月　～　９月</t>
  </si>
  <si>
    <t>平成20年</t>
  </si>
  <si>
    <t xml:space="preserve">     30</t>
  </si>
  <si>
    <t>平成20年</t>
  </si>
  <si>
    <t xml:space="preserve">      30</t>
  </si>
  <si>
    <t>209,800</t>
  </si>
  <si>
    <t>209,200</t>
  </si>
  <si>
    <t>33,100</t>
  </si>
  <si>
    <t>176,100</t>
  </si>
  <si>
    <t>600</t>
  </si>
  <si>
    <t>500</t>
  </si>
  <si>
    <t>200</t>
  </si>
  <si>
    <t>64,100</t>
  </si>
  <si>
    <t>63,700</t>
  </si>
  <si>
    <t>36,500</t>
  </si>
  <si>
    <t>27,200</t>
  </si>
  <si>
    <t>400</t>
  </si>
  <si>
    <t>0</t>
  </si>
  <si>
    <t>300</t>
  </si>
  <si>
    <t>7,600</t>
  </si>
  <si>
    <t>3,300</t>
  </si>
  <si>
    <t>4,200</t>
  </si>
  <si>
    <t>49,700</t>
  </si>
  <si>
    <t>49,500</t>
  </si>
  <si>
    <t>28,500</t>
  </si>
  <si>
    <t>21,000</t>
  </si>
  <si>
    <t>7,300</t>
  </si>
  <si>
    <t>7,200</t>
  </si>
  <si>
    <t>2,100</t>
  </si>
  <si>
    <t>5,100</t>
  </si>
  <si>
    <t>100</t>
  </si>
  <si>
    <t>1,500</t>
  </si>
  <si>
    <t>1,700</t>
  </si>
  <si>
    <t>6,100</t>
  </si>
  <si>
    <t>6,000</t>
  </si>
  <si>
    <t>3,500</t>
  </si>
  <si>
    <t>2,500</t>
  </si>
  <si>
    <t>33,000</t>
  </si>
  <si>
    <t>21,300</t>
  </si>
  <si>
    <t>11,700</t>
  </si>
  <si>
    <t>6,800</t>
  </si>
  <si>
    <t>6,600</t>
  </si>
  <si>
    <t>4,600</t>
  </si>
  <si>
    <t>2,000</t>
  </si>
  <si>
    <t>271,100</t>
  </si>
  <si>
    <t>270,200</t>
  </si>
  <si>
    <t>70,300</t>
  </si>
  <si>
    <t>199,900</t>
  </si>
  <si>
    <t>1,000</t>
  </si>
  <si>
    <t>9,200</t>
  </si>
  <si>
    <t>9,100</t>
  </si>
  <si>
    <t>7,700</t>
  </si>
  <si>
    <t>763,200</t>
  </si>
  <si>
    <t>761,100</t>
  </si>
  <si>
    <t>71,700</t>
  </si>
  <si>
    <t>689,400</t>
  </si>
  <si>
    <t>1,600</t>
  </si>
  <si>
    <t>736,000</t>
  </si>
  <si>
    <t>734,000</t>
  </si>
  <si>
    <t>663,700</t>
  </si>
  <si>
    <t>27,100</t>
  </si>
  <si>
    <t>25,700</t>
  </si>
  <si>
    <t>635,700</t>
  </si>
  <si>
    <t>634,000</t>
  </si>
  <si>
    <t>600,800</t>
  </si>
  <si>
    <t>113,400</t>
  </si>
  <si>
    <t>113,100</t>
  </si>
  <si>
    <t>76,600</t>
  </si>
  <si>
    <t>14,900</t>
  </si>
  <si>
    <t>11,600</t>
  </si>
  <si>
    <t>87,800</t>
  </si>
  <si>
    <t>87,600</t>
  </si>
  <si>
    <t>59,100</t>
  </si>
  <si>
    <t>18,000</t>
  </si>
  <si>
    <t>17,900</t>
  </si>
  <si>
    <t>15,700</t>
  </si>
  <si>
    <t>10,100</t>
  </si>
  <si>
    <t>10,000</t>
  </si>
  <si>
    <t>6,500</t>
  </si>
  <si>
    <t>53,400</t>
  </si>
  <si>
    <t>32,100</t>
  </si>
  <si>
    <t>10,700</t>
  </si>
  <si>
    <t>10,500</t>
  </si>
  <si>
    <t>5,900</t>
  </si>
  <si>
    <t>資　料：国土交通省「建築着工統計調査」</t>
  </si>
  <si>
    <t>資　料：国土交通省「建設工事受注動態統計調査」</t>
  </si>
  <si>
    <t>資　料：福井県建築住宅課</t>
  </si>
  <si>
    <t>平　  成　   29　   年</t>
  </si>
  <si>
    <t>平　  成　   28　   年</t>
  </si>
  <si>
    <t>平　  成　   27　   年</t>
  </si>
  <si>
    <t>平　  成　   26　   年</t>
  </si>
  <si>
    <t>平成23年　～　　　25年</t>
  </si>
  <si>
    <t>平成18年　～　　　22年</t>
  </si>
  <si>
    <t>平成３年　～　　　７年</t>
  </si>
  <si>
    <t>昭和26年　～　　　45年</t>
  </si>
  <si>
    <t>　1) 住宅の所有の関係「不詳」を含む。</t>
  </si>
  <si>
    <t>令和元年</t>
  </si>
  <si>
    <t>令和元年度</t>
  </si>
  <si>
    <t>令和元年度</t>
  </si>
  <si>
    <t>令和2年3月31現在</t>
  </si>
  <si>
    <t>　　　　　　平成30年10月1日現在</t>
  </si>
  <si>
    <t>再開発
ビル等</t>
  </si>
  <si>
    <t>平成22年</t>
  </si>
  <si>
    <t>令和２年</t>
  </si>
  <si>
    <t>令和2年10月1日現在</t>
  </si>
  <si>
    <t>平成30年</t>
  </si>
  <si>
    <t xml:space="preserve"> 2</t>
  </si>
  <si>
    <t>令和 2年 1月</t>
  </si>
  <si>
    <t xml:space="preserve"> 5月</t>
  </si>
  <si>
    <t>平成30年度</t>
  </si>
  <si>
    <t>平成30年度</t>
  </si>
  <si>
    <t>令和2年福井県統計年鑑</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</si>
</sst>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0_ "/>
    <numFmt numFmtId="179" formatCode="#,##0_ ;[Red]\-#,##0\ "/>
    <numFmt numFmtId="180" formatCode="#,##0_);[Red]\(#,##0\)"/>
    <numFmt numFmtId="181" formatCode="#,##0;[Red]\-#,##0;\-"/>
    <numFmt numFmtId="182" formatCode="0_);[Red]\(0\)"/>
    <numFmt numFmtId="183" formatCode="&quot;¥&quot;#,##0_);[Red]\(&quot;¥&quot;#,##0\)"/>
    <numFmt numFmtId="184" formatCode="#,##0;;\-"/>
    <numFmt numFmtId="185" formatCode="0.00;;\-"/>
    <numFmt numFmtId="186" formatCode="0.0;;\-"/>
    <numFmt numFmtId="187" formatCode="##,###,##0;&quot;-&quot;#,###,##0"/>
    <numFmt numFmtId="188" formatCode="##,###,###,###,##0;&quot;-&quot;#,###,###,###,##0"/>
    <numFmt numFmtId="189" formatCode="###,###,###,##0;&quot;-&quot;##,###,###,##0"/>
    <numFmt numFmtId="190" formatCode="###,###,##0;&quot;-&quot;##,###,##0"/>
    <numFmt numFmtId="191" formatCode="###,###,##0;\-##,###,##0"/>
    <numFmt numFmtId="192" formatCode="[$]ggge&quot;年&quot;m&quot;月&quot;d&quot;日&quot;;@"/>
    <numFmt numFmtId="193" formatCode="[$-411]gge&quot;年&quot;m&quot;月&quot;d&quot;日&quot;;@"/>
    <numFmt numFmtId="194" formatCode="[$]gge&quot;年&quot;m&quot;月&quot;d&quot;日&quot;;@"/>
    <numFmt numFmtId="195" formatCode="[$]ggge&quot;年&quot;m&quot;月&quot;d&quot;日&quot;;@"/>
    <numFmt numFmtId="196" formatCode="[$]gge&quot;年&quot;m&quot;月&quot;d&quot;日&quot;;@"/>
  </numFmts>
  <fonts count="80">
    <font>
      <sz val="11"/>
      <name val="ＭＳ Ｐゴシック"/>
      <family val="3"/>
    </font>
    <font>
      <sz val="6"/>
      <name val="ＭＳ Ｐゴシック"/>
      <family val="3"/>
    </font>
    <font>
      <sz val="11"/>
      <name val="ＭＳ ゴシック"/>
      <family val="3"/>
    </font>
    <font>
      <sz val="14"/>
      <name val="ＭＳ 明朝"/>
      <family val="1"/>
    </font>
    <font>
      <sz val="11"/>
      <name val="ＭＳ 明朝"/>
      <family val="1"/>
    </font>
    <font>
      <sz val="12"/>
      <name val="ＭＳ 明朝"/>
      <family val="1"/>
    </font>
    <font>
      <sz val="12"/>
      <name val="ＭＳ Ｐゴシック"/>
      <family val="3"/>
    </font>
    <font>
      <sz val="10"/>
      <name val="ＭＳ 明朝"/>
      <family val="1"/>
    </font>
    <font>
      <b/>
      <sz val="16"/>
      <name val="ＭＳ Ｐゴシック"/>
      <family val="3"/>
    </font>
    <font>
      <sz val="10"/>
      <name val="ＭＳ Ｐゴシック"/>
      <family val="3"/>
    </font>
    <font>
      <sz val="10"/>
      <name val="ＭＳ ゴシック"/>
      <family val="3"/>
    </font>
    <font>
      <sz val="9"/>
      <name val="ＭＳ 明朝"/>
      <family val="1"/>
    </font>
    <font>
      <sz val="9"/>
      <name val="ＭＳ ゴシック"/>
      <family val="3"/>
    </font>
    <font>
      <sz val="8"/>
      <name val="ＭＳ 明朝"/>
      <family val="1"/>
    </font>
    <font>
      <sz val="9"/>
      <name val="ＭＳ Ｐゴシック"/>
      <family val="3"/>
    </font>
    <font>
      <sz val="8"/>
      <name val="ＭＳ Ｐゴシック"/>
      <family val="3"/>
    </font>
    <font>
      <sz val="8"/>
      <name val="ＭＳ ゴシック"/>
      <family val="3"/>
    </font>
    <font>
      <sz val="6"/>
      <name val="ＭＳ 明朝"/>
      <family val="1"/>
    </font>
    <font>
      <sz val="10"/>
      <color indexed="8"/>
      <name val="ＭＳ ゴシック"/>
      <family val="3"/>
    </font>
    <font>
      <sz val="10"/>
      <color indexed="8"/>
      <name val="ＭＳ 明朝"/>
      <family val="1"/>
    </font>
    <font>
      <vertAlign val="superscript"/>
      <sz val="8"/>
      <name val="ＭＳ 明朝"/>
      <family val="1"/>
    </font>
    <font>
      <sz val="10"/>
      <color indexed="12"/>
      <name val="ＭＳ 明朝"/>
      <family val="1"/>
    </font>
    <font>
      <sz val="10"/>
      <color indexed="12"/>
      <name val="ＭＳ 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20"/>
      <name val="ＭＳ Ｐゴシック"/>
      <family val="3"/>
    </font>
    <font>
      <sz val="11"/>
      <color indexed="17"/>
      <name val="ＭＳ Ｐゴシック"/>
      <family val="3"/>
    </font>
    <font>
      <sz val="11"/>
      <color indexed="12"/>
      <name val="ＭＳ ゴシック"/>
      <family val="3"/>
    </font>
    <font>
      <sz val="11"/>
      <color indexed="12"/>
      <name val="ＭＳ 明朝"/>
      <family val="1"/>
    </font>
    <font>
      <u val="single"/>
      <sz val="9"/>
      <color indexed="12"/>
      <name val="ＭＳ Ｐゴシック"/>
      <family val="3"/>
    </font>
    <font>
      <u val="single"/>
      <sz val="8"/>
      <color indexed="12"/>
      <name val="ＭＳ Ｐゴシック"/>
      <family val="3"/>
    </font>
    <font>
      <sz val="11"/>
      <color indexed="10"/>
      <name val="ＭＳ ゴシック"/>
      <family val="3"/>
    </font>
    <font>
      <sz val="9"/>
      <color indexed="12"/>
      <name val="ＭＳ ゴシック"/>
      <family val="3"/>
    </font>
    <font>
      <sz val="10"/>
      <color indexed="30"/>
      <name val="ＭＳ 明朝"/>
      <family val="1"/>
    </font>
    <font>
      <sz val="10"/>
      <color indexed="3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7.7"/>
      <color theme="11"/>
      <name val="ＭＳ Ｐゴシック"/>
      <family val="3"/>
    </font>
    <font>
      <sz val="11"/>
      <color rgb="FF006100"/>
      <name val="Calibri"/>
      <family val="3"/>
    </font>
    <font>
      <sz val="11"/>
      <color rgb="FF0000FF"/>
      <name val="ＭＳ ゴシック"/>
      <family val="3"/>
    </font>
    <font>
      <sz val="11"/>
      <color rgb="FF0000FF"/>
      <name val="ＭＳ 明朝"/>
      <family val="1"/>
    </font>
    <font>
      <sz val="10"/>
      <color rgb="FF0000FF"/>
      <name val="ＭＳ 明朝"/>
      <family val="1"/>
    </font>
    <font>
      <u val="single"/>
      <sz val="9"/>
      <color theme="10"/>
      <name val="ＭＳ Ｐゴシック"/>
      <family val="3"/>
    </font>
    <font>
      <u val="single"/>
      <sz val="8"/>
      <color theme="10"/>
      <name val="ＭＳ Ｐゴシック"/>
      <family val="3"/>
    </font>
    <font>
      <sz val="11"/>
      <color rgb="FFFF0000"/>
      <name val="ＭＳ ゴシック"/>
      <family val="3"/>
    </font>
    <font>
      <sz val="9"/>
      <color rgb="FF0000FF"/>
      <name val="ＭＳ ゴシック"/>
      <family val="3"/>
    </font>
    <font>
      <sz val="10"/>
      <color rgb="FF0070C0"/>
      <name val="ＭＳ 明朝"/>
      <family val="1"/>
    </font>
    <font>
      <sz val="10"/>
      <color rgb="FF0070C0"/>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style="thin"/>
    </border>
    <border>
      <left style="thin"/>
      <right>
        <color indexed="63"/>
      </right>
      <top style="double"/>
      <bottom style="thin"/>
    </border>
    <border>
      <left>
        <color indexed="63"/>
      </left>
      <right>
        <color indexed="63"/>
      </right>
      <top>
        <color indexed="63"/>
      </top>
      <bottom style="double"/>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double"/>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double"/>
      <bottom>
        <color indexed="63"/>
      </bottom>
    </border>
    <border>
      <left>
        <color indexed="63"/>
      </left>
      <right style="thin"/>
      <top>
        <color indexed="63"/>
      </top>
      <bottom style="thin"/>
    </border>
    <border>
      <left>
        <color indexed="63"/>
      </left>
      <right>
        <color indexed="63"/>
      </right>
      <top style="double"/>
      <bottom>
        <color indexed="63"/>
      </bottom>
    </border>
    <border>
      <left>
        <color indexed="63"/>
      </left>
      <right>
        <color indexed="63"/>
      </right>
      <top style="double"/>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style="thin"/>
      <top style="double"/>
      <bottom>
        <color indexed="63"/>
      </bottom>
    </border>
    <border>
      <left style="thin"/>
      <right>
        <color indexed="63"/>
      </right>
      <top style="double"/>
      <bottom>
        <color indexed="63"/>
      </bottom>
    </border>
    <border>
      <left>
        <color indexed="63"/>
      </left>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7" fillId="0" borderId="0">
      <alignment vertical="center"/>
      <protection/>
    </xf>
    <xf numFmtId="0" fontId="0" fillId="0" borderId="0">
      <alignment/>
      <protection/>
    </xf>
    <xf numFmtId="0" fontId="68" fillId="0" borderId="0" applyNumberFormat="0" applyFill="0" applyBorder="0" applyAlignment="0" applyProtection="0"/>
    <xf numFmtId="0" fontId="69" fillId="32" borderId="0" applyNumberFormat="0" applyBorder="0" applyAlignment="0" applyProtection="0"/>
  </cellStyleXfs>
  <cellXfs count="511">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Fill="1" applyAlignment="1">
      <alignment vertical="center"/>
    </xf>
    <xf numFmtId="38" fontId="4" fillId="0" borderId="0" xfId="0" applyNumberFormat="1" applyFont="1" applyFill="1" applyAlignment="1">
      <alignment vertical="center"/>
    </xf>
    <xf numFmtId="41" fontId="4" fillId="0" borderId="0" xfId="0" applyNumberFormat="1" applyFont="1" applyAlignment="1">
      <alignment vertical="center"/>
    </xf>
    <xf numFmtId="41" fontId="2" fillId="0" borderId="0" xfId="0" applyNumberFormat="1" applyFont="1" applyFill="1" applyAlignment="1">
      <alignment vertical="center"/>
    </xf>
    <xf numFmtId="0" fontId="3" fillId="0" borderId="0" xfId="0" applyFont="1" applyBorder="1" applyAlignment="1">
      <alignment horizontal="center" vertical="center"/>
    </xf>
    <xf numFmtId="0" fontId="8" fillId="0" borderId="0" xfId="0" applyFont="1" applyAlignment="1">
      <alignment/>
    </xf>
    <xf numFmtId="0" fontId="0" fillId="0" borderId="0" xfId="0" applyAlignment="1">
      <alignment/>
    </xf>
    <xf numFmtId="0" fontId="56" fillId="0" borderId="0" xfId="43" applyAlignment="1" applyProtection="1" quotePrefix="1">
      <alignment/>
      <protection/>
    </xf>
    <xf numFmtId="0" fontId="7" fillId="0" borderId="10" xfId="0" applyFont="1" applyBorder="1" applyAlignment="1">
      <alignment horizontal="center" vertical="center" wrapText="1"/>
    </xf>
    <xf numFmtId="0" fontId="7" fillId="0" borderId="10" xfId="0" applyFont="1" applyBorder="1" applyAlignment="1">
      <alignment horizontal="distributed"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4" fillId="0" borderId="0" xfId="0" applyFont="1" applyAlignment="1">
      <alignment horizontal="right" vertical="center"/>
    </xf>
    <xf numFmtId="181" fontId="4" fillId="0" borderId="0" xfId="0" applyNumberFormat="1" applyFont="1" applyAlignment="1">
      <alignment vertical="center"/>
    </xf>
    <xf numFmtId="181" fontId="70" fillId="0" borderId="0" xfId="0" applyNumberFormat="1" applyFont="1" applyFill="1" applyAlignment="1">
      <alignment vertical="center"/>
    </xf>
    <xf numFmtId="181" fontId="2" fillId="0" borderId="0" xfId="0" applyNumberFormat="1" applyFont="1" applyFill="1" applyAlignment="1">
      <alignment vertical="center"/>
    </xf>
    <xf numFmtId="181" fontId="71" fillId="0" borderId="0" xfId="0" applyNumberFormat="1" applyFont="1" applyAlignment="1">
      <alignment vertical="center"/>
    </xf>
    <xf numFmtId="0" fontId="2" fillId="0" borderId="0" xfId="0" applyFont="1" applyFill="1" applyAlignment="1">
      <alignment vertical="center"/>
    </xf>
    <xf numFmtId="0" fontId="4" fillId="0" borderId="0" xfId="0" applyFont="1" applyFill="1" applyBorder="1" applyAlignment="1">
      <alignment vertical="center"/>
    </xf>
    <xf numFmtId="0" fontId="4" fillId="0" borderId="12" xfId="0" applyFont="1" applyFill="1" applyBorder="1" applyAlignment="1">
      <alignment vertical="center"/>
    </xf>
    <xf numFmtId="0" fontId="4" fillId="0" borderId="12" xfId="0" applyFont="1" applyFill="1" applyBorder="1" applyAlignment="1">
      <alignment horizontal="right" vertical="center"/>
    </xf>
    <xf numFmtId="0" fontId="4" fillId="0" borderId="0" xfId="0" applyFont="1" applyFill="1" applyAlignment="1">
      <alignment vertical="center"/>
    </xf>
    <xf numFmtId="0" fontId="3" fillId="0" borderId="0" xfId="0" applyFont="1" applyFill="1" applyAlignment="1">
      <alignment vertical="center"/>
    </xf>
    <xf numFmtId="0" fontId="7" fillId="0" borderId="0" xfId="0" applyFont="1" applyAlignment="1">
      <alignment horizontal="center" vertical="center"/>
    </xf>
    <xf numFmtId="41" fontId="72" fillId="0" borderId="0" xfId="0" applyNumberFormat="1" applyFont="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11" fillId="0" borderId="13" xfId="0" applyFont="1" applyBorder="1" applyAlignment="1">
      <alignment horizontal="distributed" vertical="center" wrapText="1"/>
    </xf>
    <xf numFmtId="0" fontId="14" fillId="0" borderId="0" xfId="0" applyFont="1" applyAlignment="1">
      <alignment vertical="center"/>
    </xf>
    <xf numFmtId="41" fontId="12" fillId="0" borderId="0" xfId="0" applyNumberFormat="1" applyFont="1" applyFill="1" applyAlignment="1">
      <alignment vertical="center"/>
    </xf>
    <xf numFmtId="0" fontId="56" fillId="0" borderId="0" xfId="43" applyAlignment="1" applyProtection="1">
      <alignment vertical="center"/>
      <protection/>
    </xf>
    <xf numFmtId="38" fontId="7" fillId="0" borderId="14" xfId="49" applyFont="1" applyFill="1" applyBorder="1" applyAlignment="1">
      <alignment/>
    </xf>
    <xf numFmtId="38" fontId="7" fillId="0" borderId="15" xfId="49" applyFont="1" applyFill="1" applyBorder="1" applyAlignment="1">
      <alignment/>
    </xf>
    <xf numFmtId="40" fontId="7" fillId="0" borderId="15" xfId="49" applyNumberFormat="1" applyFont="1" applyFill="1" applyBorder="1" applyAlignment="1">
      <alignment/>
    </xf>
    <xf numFmtId="0" fontId="9" fillId="0" borderId="0" xfId="0" applyFont="1" applyFill="1" applyAlignment="1">
      <alignment/>
    </xf>
    <xf numFmtId="38" fontId="7" fillId="0" borderId="16" xfId="49" applyFont="1" applyFill="1" applyBorder="1" applyAlignment="1">
      <alignment/>
    </xf>
    <xf numFmtId="38" fontId="7" fillId="0" borderId="0" xfId="49" applyFont="1" applyFill="1" applyBorder="1" applyAlignment="1">
      <alignment/>
    </xf>
    <xf numFmtId="40" fontId="7" fillId="0" borderId="0" xfId="49" applyNumberFormat="1" applyFont="1" applyFill="1" applyBorder="1" applyAlignment="1">
      <alignment/>
    </xf>
    <xf numFmtId="38" fontId="10" fillId="0" borderId="16" xfId="49" applyFont="1" applyFill="1" applyBorder="1" applyAlignment="1">
      <alignment/>
    </xf>
    <xf numFmtId="38" fontId="10" fillId="0" borderId="0" xfId="49" applyFont="1" applyFill="1" applyBorder="1" applyAlignment="1">
      <alignment/>
    </xf>
    <xf numFmtId="40" fontId="10" fillId="0" borderId="0" xfId="49" applyNumberFormat="1" applyFont="1" applyFill="1" applyBorder="1" applyAlignment="1">
      <alignment/>
    </xf>
    <xf numFmtId="0" fontId="10" fillId="0" borderId="0" xfId="0" applyFont="1" applyFill="1" applyAlignment="1">
      <alignment/>
    </xf>
    <xf numFmtId="0" fontId="7" fillId="0" borderId="0" xfId="0" applyFont="1" applyFill="1" applyBorder="1" applyAlignment="1">
      <alignment horizontal="distributed"/>
    </xf>
    <xf numFmtId="38" fontId="7" fillId="0" borderId="17" xfId="49" applyFont="1" applyFill="1" applyBorder="1" applyAlignment="1">
      <alignment/>
    </xf>
    <xf numFmtId="38" fontId="7" fillId="0" borderId="18" xfId="49" applyFont="1" applyFill="1" applyBorder="1" applyAlignment="1">
      <alignment/>
    </xf>
    <xf numFmtId="40" fontId="7" fillId="0" borderId="18" xfId="49" applyNumberFormat="1" applyFont="1" applyFill="1" applyBorder="1" applyAlignment="1">
      <alignment/>
    </xf>
    <xf numFmtId="0" fontId="13" fillId="0" borderId="0" xfId="0" applyFont="1" applyFill="1" applyAlignment="1">
      <alignment vertical="center"/>
    </xf>
    <xf numFmtId="0" fontId="15" fillId="0" borderId="0" xfId="0" applyFont="1" applyFill="1" applyAlignment="1">
      <alignment vertical="center"/>
    </xf>
    <xf numFmtId="0" fontId="11" fillId="0" borderId="11" xfId="0" applyFont="1" applyFill="1" applyBorder="1" applyAlignment="1">
      <alignment vertical="center"/>
    </xf>
    <xf numFmtId="0" fontId="11" fillId="0" borderId="19"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Alignment="1">
      <alignment vertical="center"/>
    </xf>
    <xf numFmtId="0" fontId="11" fillId="0" borderId="20" xfId="0" applyFont="1" applyFill="1" applyBorder="1" applyAlignment="1">
      <alignment horizontal="distributed" vertical="center"/>
    </xf>
    <xf numFmtId="0" fontId="11" fillId="0" borderId="13" xfId="0" applyFont="1" applyFill="1" applyBorder="1" applyAlignment="1">
      <alignment horizontal="distributed" vertical="center"/>
    </xf>
    <xf numFmtId="0" fontId="11" fillId="0" borderId="13" xfId="0" applyFont="1" applyFill="1" applyBorder="1" applyAlignment="1">
      <alignment horizontal="distributed" vertical="center" wrapText="1"/>
    </xf>
    <xf numFmtId="38" fontId="11" fillId="0" borderId="14" xfId="49" applyFont="1" applyFill="1" applyBorder="1" applyAlignment="1">
      <alignment horizontal="right" vertical="center"/>
    </xf>
    <xf numFmtId="38" fontId="11" fillId="0" borderId="15" xfId="49" applyFont="1" applyFill="1" applyBorder="1" applyAlignment="1">
      <alignment horizontal="right" vertical="center"/>
    </xf>
    <xf numFmtId="38" fontId="11" fillId="0" borderId="16" xfId="49" applyFont="1" applyFill="1" applyBorder="1" applyAlignment="1">
      <alignment horizontal="right" vertical="center"/>
    </xf>
    <xf numFmtId="38" fontId="11" fillId="0" borderId="0" xfId="49" applyFont="1" applyFill="1" applyBorder="1" applyAlignment="1">
      <alignment horizontal="right" vertical="center"/>
    </xf>
    <xf numFmtId="38" fontId="12" fillId="0" borderId="16" xfId="49" applyFont="1" applyFill="1" applyBorder="1" applyAlignment="1">
      <alignment horizontal="right" vertical="center"/>
    </xf>
    <xf numFmtId="38" fontId="12" fillId="0" borderId="0" xfId="49" applyFont="1" applyFill="1" applyBorder="1" applyAlignment="1">
      <alignment horizontal="right" vertical="center"/>
    </xf>
    <xf numFmtId="0" fontId="12" fillId="0" borderId="0" xfId="0" applyFont="1" applyFill="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38" fontId="11" fillId="0" borderId="17" xfId="49" applyFont="1" applyFill="1" applyBorder="1" applyAlignment="1">
      <alignment horizontal="right" vertical="center"/>
    </xf>
    <xf numFmtId="38" fontId="11" fillId="0" borderId="18" xfId="49" applyFont="1" applyFill="1" applyBorder="1" applyAlignment="1">
      <alignment horizontal="right" vertical="center"/>
    </xf>
    <xf numFmtId="0" fontId="56" fillId="0" borderId="0" xfId="43" applyAlignment="1" applyProtection="1">
      <alignment vertical="center"/>
      <protection/>
    </xf>
    <xf numFmtId="0" fontId="7" fillId="0" borderId="18" xfId="0" applyFont="1" applyFill="1" applyBorder="1" applyAlignment="1">
      <alignment horizontal="distributed"/>
    </xf>
    <xf numFmtId="0" fontId="7" fillId="0" borderId="0" xfId="0" applyFont="1" applyFill="1" applyBorder="1" applyAlignment="1" quotePrefix="1">
      <alignment horizontal="center"/>
    </xf>
    <xf numFmtId="0" fontId="11" fillId="0" borderId="15" xfId="0" applyFont="1" applyFill="1" applyBorder="1" applyAlignment="1">
      <alignment horizontal="left"/>
    </xf>
    <xf numFmtId="0" fontId="11" fillId="0" borderId="0" xfId="0" applyFont="1" applyFill="1" applyBorder="1" applyAlignment="1">
      <alignment horizontal="distributed" vertical="center"/>
    </xf>
    <xf numFmtId="0" fontId="11" fillId="0" borderId="0" xfId="0" applyFont="1" applyFill="1" applyBorder="1" applyAlignment="1">
      <alignment horizontal="center" vertical="center" shrinkToFit="1"/>
    </xf>
    <xf numFmtId="0" fontId="7" fillId="0" borderId="13" xfId="0" applyFont="1" applyBorder="1" applyAlignment="1">
      <alignment horizontal="distributed" vertical="center"/>
    </xf>
    <xf numFmtId="0" fontId="7" fillId="0" borderId="13" xfId="0" applyFont="1" applyBorder="1" applyAlignment="1">
      <alignment horizontal="distributed" vertical="center" wrapText="1"/>
    </xf>
    <xf numFmtId="0" fontId="7" fillId="0" borderId="20" xfId="0" applyFont="1" applyBorder="1" applyAlignment="1">
      <alignment horizontal="distributed" vertical="center" wrapText="1"/>
    </xf>
    <xf numFmtId="0" fontId="10" fillId="0" borderId="0" xfId="0" applyFont="1" applyAlignment="1">
      <alignment vertical="center"/>
    </xf>
    <xf numFmtId="181" fontId="7" fillId="0" borderId="16" xfId="0" applyNumberFormat="1" applyFont="1" applyFill="1" applyBorder="1" applyAlignment="1">
      <alignment horizontal="right" vertical="center"/>
    </xf>
    <xf numFmtId="181" fontId="7" fillId="0" borderId="0" xfId="0" applyNumberFormat="1" applyFont="1" applyFill="1" applyBorder="1" applyAlignment="1">
      <alignment horizontal="right" vertical="center"/>
    </xf>
    <xf numFmtId="181" fontId="7" fillId="0" borderId="0" xfId="49" applyNumberFormat="1" applyFont="1" applyFill="1" applyBorder="1" applyAlignment="1">
      <alignment horizontal="right" vertical="center"/>
    </xf>
    <xf numFmtId="0" fontId="7" fillId="0" borderId="0" xfId="0" applyFont="1" applyFill="1" applyBorder="1" applyAlignment="1">
      <alignment horizontal="distributed" vertical="center"/>
    </xf>
    <xf numFmtId="38" fontId="7" fillId="0" borderId="0" xfId="0" applyNumberFormat="1" applyFont="1" applyFill="1" applyAlignment="1">
      <alignment vertical="center"/>
    </xf>
    <xf numFmtId="0" fontId="7" fillId="0" borderId="0" xfId="0" applyFont="1" applyFill="1" applyAlignment="1">
      <alignment vertical="center"/>
    </xf>
    <xf numFmtId="0" fontId="11" fillId="0" borderId="0" xfId="0" applyFont="1" applyFill="1" applyBorder="1" applyAlignment="1" quotePrefix="1">
      <alignment horizontal="center"/>
    </xf>
    <xf numFmtId="0" fontId="11" fillId="0" borderId="0" xfId="0" applyFont="1" applyFill="1" applyBorder="1" applyAlignment="1">
      <alignment horizontal="distributed"/>
    </xf>
    <xf numFmtId="0" fontId="11" fillId="0" borderId="0" xfId="0" applyFont="1" applyFill="1" applyBorder="1" applyAlignment="1">
      <alignment horizontal="center" shrinkToFit="1"/>
    </xf>
    <xf numFmtId="0" fontId="11" fillId="0" borderId="0" xfId="0" applyFont="1" applyAlignment="1">
      <alignment horizontal="center" vertical="center"/>
    </xf>
    <xf numFmtId="0" fontId="11" fillId="0" borderId="16" xfId="0" applyFont="1" applyFill="1" applyBorder="1" applyAlignment="1">
      <alignment vertical="center"/>
    </xf>
    <xf numFmtId="0" fontId="13" fillId="0" borderId="23" xfId="0" applyFont="1" applyFill="1" applyBorder="1" applyAlignment="1">
      <alignment horizontal="distributed" vertical="center" wrapText="1"/>
    </xf>
    <xf numFmtId="0" fontId="13" fillId="0" borderId="21" xfId="0" applyFont="1" applyFill="1" applyBorder="1" applyAlignment="1">
      <alignment horizontal="distributed" vertical="center" wrapText="1"/>
    </xf>
    <xf numFmtId="0" fontId="13" fillId="0" borderId="24" xfId="0" applyFont="1" applyFill="1" applyBorder="1" applyAlignment="1">
      <alignment horizontal="distributed" vertical="center" wrapText="1"/>
    </xf>
    <xf numFmtId="0" fontId="13" fillId="0" borderId="15" xfId="0" applyFont="1" applyFill="1" applyBorder="1" applyAlignment="1">
      <alignment horizontal="left"/>
    </xf>
    <xf numFmtId="0" fontId="13" fillId="0" borderId="0" xfId="0" applyFont="1" applyFill="1" applyBorder="1" applyAlignment="1" quotePrefix="1">
      <alignment horizontal="left"/>
    </xf>
    <xf numFmtId="0" fontId="16" fillId="0" borderId="0" xfId="0" applyFont="1" applyFill="1" applyBorder="1" applyAlignment="1">
      <alignment horizontal="distributed"/>
    </xf>
    <xf numFmtId="0" fontId="13" fillId="0" borderId="0" xfId="0" applyFont="1" applyFill="1" applyBorder="1" applyAlignment="1">
      <alignment vertical="center"/>
    </xf>
    <xf numFmtId="0" fontId="13" fillId="0" borderId="0" xfId="0" applyFont="1" applyFill="1" applyBorder="1" applyAlignment="1">
      <alignment horizontal="distributed" vertical="center"/>
    </xf>
    <xf numFmtId="0" fontId="13" fillId="0" borderId="0"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3" fillId="0" borderId="0" xfId="0" applyFont="1" applyFill="1" applyBorder="1" applyAlignment="1">
      <alignment horizontal="left" vertical="center"/>
    </xf>
    <xf numFmtId="0" fontId="13" fillId="0" borderId="18" xfId="0" applyFont="1" applyFill="1" applyBorder="1" applyAlignment="1">
      <alignment horizontal="distributed" vertical="center"/>
    </xf>
    <xf numFmtId="0" fontId="73" fillId="0" borderId="0" xfId="43" applyFont="1" applyAlignment="1" applyProtection="1">
      <alignment vertical="center"/>
      <protection/>
    </xf>
    <xf numFmtId="0" fontId="74" fillId="0" borderId="0" xfId="43" applyFont="1" applyAlignment="1" applyProtection="1">
      <alignment vertical="center"/>
      <protection/>
    </xf>
    <xf numFmtId="0" fontId="13" fillId="0" borderId="0" xfId="0" applyFont="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16" xfId="0" applyFont="1" applyFill="1" applyBorder="1" applyAlignment="1">
      <alignment vertical="center"/>
    </xf>
    <xf numFmtId="0" fontId="11" fillId="0" borderId="0" xfId="0" applyFont="1" applyFill="1" applyBorder="1" applyAlignment="1">
      <alignment vertical="center"/>
    </xf>
    <xf numFmtId="0" fontId="11" fillId="0" borderId="18" xfId="0" applyFont="1" applyFill="1" applyBorder="1" applyAlignment="1">
      <alignment vertical="center"/>
    </xf>
    <xf numFmtId="0" fontId="11" fillId="0" borderId="25" xfId="0" applyFont="1" applyFill="1" applyBorder="1" applyAlignment="1">
      <alignment vertical="center" wrapText="1"/>
    </xf>
    <xf numFmtId="0" fontId="11" fillId="0" borderId="0" xfId="0" applyFont="1" applyFill="1" applyBorder="1" applyAlignment="1">
      <alignment vertical="center" wrapText="1"/>
    </xf>
    <xf numFmtId="0" fontId="11" fillId="0" borderId="18" xfId="0" applyFont="1" applyFill="1" applyBorder="1" applyAlignment="1">
      <alignment vertical="center" wrapText="1"/>
    </xf>
    <xf numFmtId="0" fontId="13" fillId="0" borderId="20" xfId="0" applyFont="1" applyFill="1" applyBorder="1" applyAlignment="1">
      <alignment horizontal="right" vertical="center" wrapText="1"/>
    </xf>
    <xf numFmtId="0" fontId="3" fillId="0" borderId="0" xfId="0" applyFont="1" applyAlignment="1">
      <alignment vertical="center"/>
    </xf>
    <xf numFmtId="0" fontId="4" fillId="0" borderId="0" xfId="0" applyFont="1" applyAlignment="1">
      <alignment vertical="center"/>
    </xf>
    <xf numFmtId="0" fontId="11" fillId="0" borderId="26" xfId="0" applyFont="1" applyFill="1" applyBorder="1" applyAlignment="1">
      <alignment vertical="center"/>
    </xf>
    <xf numFmtId="0" fontId="5" fillId="0" borderId="0" xfId="0" applyFont="1" applyAlignment="1">
      <alignment vertical="center"/>
    </xf>
    <xf numFmtId="0" fontId="11" fillId="0" borderId="0" xfId="0" applyFont="1" applyAlignment="1">
      <alignment vertical="center"/>
    </xf>
    <xf numFmtId="0" fontId="13" fillId="0" borderId="13" xfId="0" applyFont="1" applyBorder="1" applyAlignment="1">
      <alignment horizontal="center" vertical="center" wrapText="1" shrinkToFit="1"/>
    </xf>
    <xf numFmtId="0" fontId="11" fillId="0" borderId="0" xfId="62" applyFont="1" applyAlignment="1">
      <alignment vertical="center"/>
      <protection/>
    </xf>
    <xf numFmtId="0" fontId="3" fillId="0" borderId="0" xfId="62" applyFont="1" applyFill="1" applyAlignment="1">
      <alignment vertical="center"/>
      <protection/>
    </xf>
    <xf numFmtId="0" fontId="3" fillId="0" borderId="0" xfId="62" applyFont="1" applyAlignment="1">
      <alignment vertical="center"/>
      <protection/>
    </xf>
    <xf numFmtId="0" fontId="5" fillId="0" borderId="0" xfId="62" applyFont="1" applyFill="1" applyAlignment="1">
      <alignment vertical="center"/>
      <protection/>
    </xf>
    <xf numFmtId="0" fontId="5" fillId="0" borderId="0" xfId="62" applyFont="1" applyAlignment="1">
      <alignment vertical="center"/>
      <protection/>
    </xf>
    <xf numFmtId="0" fontId="11" fillId="0" borderId="16" xfId="62" applyFont="1" applyFill="1" applyBorder="1" applyAlignment="1">
      <alignment horizontal="center" vertical="center" wrapText="1"/>
      <protection/>
    </xf>
    <xf numFmtId="0" fontId="11" fillId="0" borderId="12" xfId="62" applyFont="1" applyFill="1" applyBorder="1" applyAlignment="1">
      <alignment vertical="center"/>
      <protection/>
    </xf>
    <xf numFmtId="0" fontId="7" fillId="0" borderId="0" xfId="62" applyFont="1" applyAlignment="1">
      <alignment vertical="center"/>
      <protection/>
    </xf>
    <xf numFmtId="0" fontId="7" fillId="0" borderId="0" xfId="62" applyFont="1" applyAlignment="1">
      <alignment vertical="center" wrapText="1"/>
      <protection/>
    </xf>
    <xf numFmtId="0" fontId="7" fillId="0" borderId="21" xfId="62" applyFont="1" applyFill="1" applyBorder="1" applyAlignment="1">
      <alignment horizontal="left" vertical="center"/>
      <protection/>
    </xf>
    <xf numFmtId="187" fontId="7" fillId="0" borderId="0" xfId="62" applyNumberFormat="1" applyFont="1" applyFill="1" applyAlignment="1" quotePrefix="1">
      <alignment horizontal="right" vertical="center"/>
      <protection/>
    </xf>
    <xf numFmtId="187" fontId="7" fillId="0" borderId="0" xfId="62" applyNumberFormat="1" applyFont="1" applyFill="1" applyAlignment="1">
      <alignment horizontal="right" vertical="center"/>
      <protection/>
    </xf>
    <xf numFmtId="187" fontId="7" fillId="0" borderId="18" xfId="62" applyNumberFormat="1" applyFont="1" applyFill="1" applyBorder="1" applyAlignment="1" quotePrefix="1">
      <alignment horizontal="right" vertical="center"/>
      <protection/>
    </xf>
    <xf numFmtId="0" fontId="7" fillId="0" borderId="0" xfId="62" applyFont="1" applyFill="1" applyBorder="1" applyAlignment="1">
      <alignment horizontal="right" vertical="center"/>
      <protection/>
    </xf>
    <xf numFmtId="187" fontId="10" fillId="0" borderId="0" xfId="62" applyNumberFormat="1" applyFont="1" applyFill="1" applyBorder="1" applyAlignment="1" quotePrefix="1">
      <alignment horizontal="right" vertical="center"/>
      <protection/>
    </xf>
    <xf numFmtId="187" fontId="7" fillId="0" borderId="0" xfId="62" applyNumberFormat="1" applyFont="1" applyFill="1" applyBorder="1" applyAlignment="1" quotePrefix="1">
      <alignment horizontal="right" vertical="center"/>
      <protection/>
    </xf>
    <xf numFmtId="0" fontId="7" fillId="0" borderId="18" xfId="62" applyFont="1" applyFill="1" applyBorder="1" applyAlignment="1">
      <alignment horizontal="distributed" vertical="center"/>
      <protection/>
    </xf>
    <xf numFmtId="0" fontId="7" fillId="0" borderId="17" xfId="62" applyFont="1" applyFill="1" applyBorder="1" applyAlignment="1">
      <alignment horizontal="distributed" vertical="center"/>
      <protection/>
    </xf>
    <xf numFmtId="0" fontId="7" fillId="0" borderId="27" xfId="62" applyFont="1" applyFill="1" applyBorder="1" applyAlignment="1">
      <alignment horizontal="distributed" vertical="center"/>
      <protection/>
    </xf>
    <xf numFmtId="0" fontId="7" fillId="0" borderId="0" xfId="0" applyFont="1" applyFill="1" applyBorder="1" applyAlignment="1" quotePrefix="1">
      <alignment horizontal="center" vertical="center"/>
    </xf>
    <xf numFmtId="0" fontId="7" fillId="0" borderId="0" xfId="0" applyFont="1" applyFill="1" applyAlignment="1">
      <alignment vertical="center"/>
    </xf>
    <xf numFmtId="38" fontId="7" fillId="0" borderId="16" xfId="49" applyFont="1" applyFill="1" applyBorder="1" applyAlignment="1">
      <alignment vertical="center"/>
    </xf>
    <xf numFmtId="38" fontId="7" fillId="0" borderId="0" xfId="49" applyFont="1" applyFill="1" applyBorder="1" applyAlignment="1">
      <alignment vertical="center"/>
    </xf>
    <xf numFmtId="38" fontId="7" fillId="0" borderId="0" xfId="49" applyFont="1" applyFill="1" applyAlignment="1">
      <alignment vertical="center"/>
    </xf>
    <xf numFmtId="38" fontId="7" fillId="0" borderId="0" xfId="49" applyFont="1" applyFill="1" applyAlignment="1">
      <alignment horizontal="right" vertical="center"/>
    </xf>
    <xf numFmtId="0" fontId="7" fillId="0" borderId="18" xfId="0" applyFont="1" applyFill="1" applyBorder="1" applyAlignment="1">
      <alignment horizontal="distributed" vertical="center"/>
    </xf>
    <xf numFmtId="38" fontId="7" fillId="0" borderId="17" xfId="49" applyFont="1" applyFill="1" applyBorder="1" applyAlignment="1">
      <alignment vertical="center"/>
    </xf>
    <xf numFmtId="38" fontId="7" fillId="0" borderId="18" xfId="49" applyFont="1" applyFill="1" applyBorder="1" applyAlignment="1">
      <alignment vertical="center"/>
    </xf>
    <xf numFmtId="38" fontId="7" fillId="0" borderId="18" xfId="49" applyFont="1" applyFill="1" applyBorder="1" applyAlignment="1">
      <alignment horizontal="right" vertical="center"/>
    </xf>
    <xf numFmtId="0" fontId="7" fillId="0" borderId="16" xfId="62" applyFont="1" applyFill="1" applyBorder="1" applyAlignment="1">
      <alignment horizontal="distributed" vertical="center"/>
      <protection/>
    </xf>
    <xf numFmtId="0" fontId="7" fillId="0" borderId="28" xfId="62" applyFont="1" applyFill="1" applyBorder="1" applyAlignment="1">
      <alignment horizontal="distributed" vertical="center"/>
      <protection/>
    </xf>
    <xf numFmtId="0" fontId="7" fillId="0" borderId="21" xfId="62" applyFont="1" applyFill="1" applyBorder="1" applyAlignment="1" quotePrefix="1">
      <alignment horizontal="center" vertical="center"/>
      <protection/>
    </xf>
    <xf numFmtId="0" fontId="10" fillId="0" borderId="21" xfId="62" applyFont="1" applyFill="1" applyBorder="1" applyAlignment="1" quotePrefix="1">
      <alignment horizontal="center" vertical="center"/>
      <protection/>
    </xf>
    <xf numFmtId="0" fontId="7" fillId="0" borderId="29" xfId="62" applyFont="1" applyFill="1" applyBorder="1" applyAlignment="1">
      <alignment horizontal="distributed"/>
      <protection/>
    </xf>
    <xf numFmtId="187" fontId="7" fillId="0" borderId="15" xfId="62" applyNumberFormat="1" applyFont="1" applyFill="1" applyBorder="1" applyAlignment="1" quotePrefix="1">
      <alignment horizontal="right"/>
      <protection/>
    </xf>
    <xf numFmtId="0" fontId="7" fillId="0" borderId="0" xfId="62" applyFont="1" applyAlignment="1">
      <alignment/>
      <protection/>
    </xf>
    <xf numFmtId="0" fontId="7" fillId="0" borderId="0" xfId="0" applyFont="1" applyFill="1" applyBorder="1" applyAlignment="1">
      <alignment horizontal="center" shrinkToFit="1"/>
    </xf>
    <xf numFmtId="0" fontId="12" fillId="0" borderId="0" xfId="0" applyFont="1" applyAlignment="1">
      <alignment vertical="center"/>
    </xf>
    <xf numFmtId="0" fontId="12" fillId="0" borderId="0" xfId="0" applyFont="1" applyFill="1" applyBorder="1" applyAlignment="1">
      <alignment horizontal="left"/>
    </xf>
    <xf numFmtId="0" fontId="56" fillId="0" borderId="0" xfId="43" applyAlignment="1" applyProtection="1">
      <alignment vertical="center"/>
      <protection/>
    </xf>
    <xf numFmtId="38" fontId="7" fillId="0" borderId="0" xfId="49" applyFont="1" applyBorder="1" applyAlignment="1">
      <alignment horizontal="right" vertical="center"/>
    </xf>
    <xf numFmtId="0" fontId="7" fillId="0" borderId="21" xfId="0" applyFont="1" applyBorder="1" applyAlignment="1" quotePrefix="1">
      <alignment horizontal="center" vertical="center"/>
    </xf>
    <xf numFmtId="0" fontId="7" fillId="0" borderId="0" xfId="0" applyFont="1" applyFill="1" applyBorder="1" applyAlignment="1">
      <alignment horizontal="right" vertical="center"/>
    </xf>
    <xf numFmtId="0" fontId="7" fillId="0" borderId="18" xfId="0" applyFont="1" applyFill="1" applyBorder="1" applyAlignment="1">
      <alignment vertical="center"/>
    </xf>
    <xf numFmtId="0" fontId="7" fillId="0" borderId="13" xfId="0" applyFont="1" applyFill="1" applyBorder="1" applyAlignment="1">
      <alignment horizontal="distributed" vertical="center"/>
    </xf>
    <xf numFmtId="0" fontId="7" fillId="0" borderId="20" xfId="0" applyFont="1" applyFill="1" applyBorder="1" applyAlignment="1">
      <alignment horizontal="distributed" vertical="center"/>
    </xf>
    <xf numFmtId="3" fontId="7" fillId="0" borderId="0" xfId="49" applyNumberFormat="1" applyFont="1" applyFill="1" applyBorder="1" applyAlignment="1">
      <alignment vertical="center"/>
    </xf>
    <xf numFmtId="3" fontId="7" fillId="0" borderId="0" xfId="49" applyNumberFormat="1" applyFont="1" applyFill="1" applyBorder="1" applyAlignment="1">
      <alignment horizontal="right" vertical="center"/>
    </xf>
    <xf numFmtId="0" fontId="7" fillId="0" borderId="21" xfId="0" applyNumberFormat="1" applyFont="1" applyFill="1" applyBorder="1" applyAlignment="1">
      <alignment horizontal="center" vertical="center"/>
    </xf>
    <xf numFmtId="0" fontId="10" fillId="0" borderId="24" xfId="0" applyNumberFormat="1" applyFont="1" applyFill="1" applyBorder="1" applyAlignment="1">
      <alignment horizontal="center" vertical="center"/>
    </xf>
    <xf numFmtId="38" fontId="10" fillId="0" borderId="0" xfId="0" applyNumberFormat="1" applyFont="1" applyFill="1" applyBorder="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0" fontId="11" fillId="0" borderId="28" xfId="0" applyFont="1" applyBorder="1" applyAlignment="1">
      <alignment horizontal="distributed" vertical="center"/>
    </xf>
    <xf numFmtId="0" fontId="11" fillId="0" borderId="20" xfId="0" applyFont="1" applyBorder="1" applyAlignment="1">
      <alignment horizontal="distributed" vertical="center"/>
    </xf>
    <xf numFmtId="0" fontId="11" fillId="0" borderId="30" xfId="0" applyFont="1" applyBorder="1" applyAlignment="1">
      <alignment horizontal="distributed" vertical="center"/>
    </xf>
    <xf numFmtId="0" fontId="11" fillId="0" borderId="13" xfId="0" applyFont="1" applyBorder="1" applyAlignment="1">
      <alignment horizontal="distributed" vertical="center"/>
    </xf>
    <xf numFmtId="0" fontId="11" fillId="0" borderId="17" xfId="0" applyFont="1" applyBorder="1" applyAlignment="1">
      <alignment horizontal="distributed" vertical="center"/>
    </xf>
    <xf numFmtId="0" fontId="11" fillId="0" borderId="21" xfId="0" applyFont="1" applyBorder="1" applyAlignment="1">
      <alignment horizontal="distributed" vertical="center"/>
    </xf>
    <xf numFmtId="38" fontId="11" fillId="0" borderId="0" xfId="49" applyFont="1" applyBorder="1" applyAlignment="1">
      <alignment vertical="center"/>
    </xf>
    <xf numFmtId="38" fontId="11" fillId="0" borderId="0" xfId="49" applyFont="1" applyBorder="1" applyAlignment="1">
      <alignment horizontal="right" vertical="center"/>
    </xf>
    <xf numFmtId="38" fontId="11" fillId="0" borderId="15" xfId="49" applyFont="1" applyBorder="1" applyAlignment="1">
      <alignment vertical="center"/>
    </xf>
    <xf numFmtId="38" fontId="7" fillId="0" borderId="16" xfId="49" applyFont="1" applyBorder="1" applyAlignment="1">
      <alignment vertical="center"/>
    </xf>
    <xf numFmtId="38" fontId="7" fillId="0" borderId="0" xfId="49" applyFont="1" applyBorder="1" applyAlignment="1">
      <alignment vertical="center"/>
    </xf>
    <xf numFmtId="38" fontId="7" fillId="0" borderId="0" xfId="49" applyFont="1" applyBorder="1" applyAlignment="1">
      <alignment vertical="center"/>
    </xf>
    <xf numFmtId="38" fontId="7" fillId="0" borderId="0" xfId="49" applyFont="1" applyBorder="1" applyAlignment="1">
      <alignment vertical="center" wrapText="1"/>
    </xf>
    <xf numFmtId="0" fontId="10" fillId="0" borderId="0" xfId="0" applyFont="1" applyFill="1" applyBorder="1" applyAlignment="1" quotePrefix="1">
      <alignment horizontal="center" vertical="center"/>
    </xf>
    <xf numFmtId="38" fontId="10" fillId="0" borderId="16" xfId="49" applyFont="1" applyFill="1" applyBorder="1" applyAlignment="1">
      <alignment vertical="center"/>
    </xf>
    <xf numFmtId="38" fontId="10" fillId="0" borderId="0" xfId="49" applyFont="1" applyFill="1" applyBorder="1" applyAlignment="1">
      <alignment vertical="center"/>
    </xf>
    <xf numFmtId="38" fontId="10" fillId="0" borderId="0" xfId="49" applyFont="1" applyFill="1" applyAlignment="1">
      <alignment vertical="center"/>
    </xf>
    <xf numFmtId="38" fontId="10" fillId="0" borderId="0" xfId="49" applyFont="1" applyFill="1" applyAlignment="1">
      <alignment horizontal="right" vertical="center"/>
    </xf>
    <xf numFmtId="0" fontId="56" fillId="0" borderId="0" xfId="43" applyFont="1" applyAlignment="1" applyProtection="1">
      <alignment vertical="center"/>
      <protection/>
    </xf>
    <xf numFmtId="0" fontId="0" fillId="0" borderId="0" xfId="0" applyFont="1" applyAlignment="1">
      <alignment vertical="center"/>
    </xf>
    <xf numFmtId="0" fontId="14" fillId="0" borderId="0" xfId="62" applyFont="1" applyAlignment="1">
      <alignment vertical="center"/>
      <protection/>
    </xf>
    <xf numFmtId="0" fontId="7" fillId="0" borderId="21" xfId="62" applyFont="1" applyFill="1" applyBorder="1" applyAlignment="1">
      <alignment horizontal="center" vertical="center"/>
      <protection/>
    </xf>
    <xf numFmtId="0" fontId="7" fillId="0" borderId="24" xfId="62" applyFont="1" applyFill="1" applyBorder="1" applyAlignment="1">
      <alignment horizontal="center" vertical="center"/>
      <protection/>
    </xf>
    <xf numFmtId="0" fontId="11" fillId="0" borderId="25" xfId="0" applyFont="1" applyBorder="1" applyAlignment="1">
      <alignment vertical="center"/>
    </xf>
    <xf numFmtId="0" fontId="11" fillId="0" borderId="21" xfId="0" applyFont="1" applyBorder="1" applyAlignment="1">
      <alignment vertical="center"/>
    </xf>
    <xf numFmtId="0" fontId="11" fillId="0" borderId="24" xfId="0" applyFont="1" applyBorder="1" applyAlignment="1">
      <alignment vertical="center"/>
    </xf>
    <xf numFmtId="0" fontId="11" fillId="0" borderId="0" xfId="0" applyFont="1" applyFill="1" applyBorder="1" applyAlignment="1">
      <alignment horizontal="left"/>
    </xf>
    <xf numFmtId="0" fontId="0" fillId="0" borderId="0" xfId="0" applyFont="1" applyAlignment="1">
      <alignment/>
    </xf>
    <xf numFmtId="38" fontId="11" fillId="0" borderId="14" xfId="49" applyFont="1" applyBorder="1" applyAlignment="1">
      <alignment vertical="center"/>
    </xf>
    <xf numFmtId="0" fontId="11" fillId="0" borderId="17" xfId="0" applyFont="1" applyBorder="1" applyAlignment="1">
      <alignment horizontal="distributed" vertical="center" wrapText="1"/>
    </xf>
    <xf numFmtId="0" fontId="7" fillId="0" borderId="0" xfId="0" applyFont="1" applyFill="1" applyBorder="1" applyAlignment="1">
      <alignment/>
    </xf>
    <xf numFmtId="0" fontId="11" fillId="0" borderId="18" xfId="0" applyFont="1" applyFill="1" applyBorder="1" applyAlignment="1">
      <alignment horizontal="distributed"/>
    </xf>
    <xf numFmtId="0" fontId="13" fillId="0" borderId="0"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horizontal="distributed" vertical="center"/>
    </xf>
    <xf numFmtId="0" fontId="7" fillId="0" borderId="21" xfId="0" applyFont="1" applyBorder="1" applyAlignment="1">
      <alignment horizontal="distributed" vertical="center"/>
    </xf>
    <xf numFmtId="0" fontId="7" fillId="0" borderId="21" xfId="0" applyFont="1" applyFill="1" applyBorder="1" applyAlignment="1">
      <alignment horizontal="distributed" vertical="center"/>
    </xf>
    <xf numFmtId="0" fontId="10" fillId="0" borderId="21" xfId="0" applyFont="1" applyFill="1" applyBorder="1" applyAlignment="1">
      <alignment horizontal="distributed" vertical="center"/>
    </xf>
    <xf numFmtId="0" fontId="10" fillId="0" borderId="24" xfId="0" applyFont="1" applyFill="1" applyBorder="1" applyAlignment="1">
      <alignment horizontal="distributed" vertical="center"/>
    </xf>
    <xf numFmtId="181" fontId="75" fillId="0" borderId="0" xfId="0" applyNumberFormat="1" applyFont="1" applyFill="1" applyAlignment="1">
      <alignment vertical="center"/>
    </xf>
    <xf numFmtId="41" fontId="75" fillId="0" borderId="0" xfId="0" applyNumberFormat="1" applyFont="1" applyFill="1" applyAlignment="1">
      <alignment vertical="center"/>
    </xf>
    <xf numFmtId="0" fontId="4" fillId="0" borderId="0" xfId="0" applyFont="1" applyFill="1" applyBorder="1" applyAlignment="1">
      <alignment horizontal="center" vertical="center"/>
    </xf>
    <xf numFmtId="0" fontId="7" fillId="0" borderId="13" xfId="0" applyFont="1" applyFill="1" applyBorder="1" applyAlignment="1">
      <alignment horizontal="distributed" vertical="center" wrapText="1"/>
    </xf>
    <xf numFmtId="0" fontId="7" fillId="0" borderId="20" xfId="0" applyFont="1" applyFill="1" applyBorder="1" applyAlignment="1">
      <alignment horizontal="distributed" vertical="center" wrapText="1"/>
    </xf>
    <xf numFmtId="181" fontId="7" fillId="0" borderId="15" xfId="0" applyNumberFormat="1" applyFont="1" applyFill="1" applyBorder="1" applyAlignment="1">
      <alignment horizontal="right" vertical="center"/>
    </xf>
    <xf numFmtId="181" fontId="7" fillId="0" borderId="15" xfId="49" applyNumberFormat="1"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Border="1" applyAlignment="1">
      <alignment horizontal="distributed" vertical="center"/>
    </xf>
    <xf numFmtId="0" fontId="7" fillId="0" borderId="15" xfId="0" applyFont="1" applyFill="1" applyBorder="1" applyAlignment="1">
      <alignment/>
    </xf>
    <xf numFmtId="0" fontId="4" fillId="0" borderId="15" xfId="0" applyFont="1" applyFill="1" applyBorder="1" applyAlignment="1">
      <alignment/>
    </xf>
    <xf numFmtId="0" fontId="4" fillId="0" borderId="15" xfId="0" applyFont="1" applyFill="1" applyBorder="1" applyAlignment="1">
      <alignment vertical="center"/>
    </xf>
    <xf numFmtId="38" fontId="4" fillId="0" borderId="15" xfId="0" applyNumberFormat="1" applyFont="1" applyFill="1" applyBorder="1" applyAlignment="1">
      <alignment vertical="center"/>
    </xf>
    <xf numFmtId="0" fontId="3" fillId="0" borderId="12" xfId="0" applyFont="1" applyFill="1" applyBorder="1" applyAlignment="1">
      <alignment horizontal="center"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30"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21" xfId="0" applyNumberFormat="1" applyFont="1" applyFill="1" applyBorder="1" applyAlignment="1">
      <alignment horizontal="distributed" vertical="center"/>
    </xf>
    <xf numFmtId="181" fontId="4" fillId="0" borderId="0" xfId="0" applyNumberFormat="1" applyFont="1" applyFill="1" applyAlignment="1">
      <alignment vertical="center"/>
    </xf>
    <xf numFmtId="181" fontId="4" fillId="0" borderId="0" xfId="49" applyNumberFormat="1" applyFont="1" applyFill="1" applyAlignment="1">
      <alignment horizontal="right" vertical="center"/>
    </xf>
    <xf numFmtId="41" fontId="4" fillId="0" borderId="21" xfId="0" applyNumberFormat="1" applyFont="1" applyFill="1" applyBorder="1" applyAlignment="1">
      <alignment vertical="center"/>
    </xf>
    <xf numFmtId="181" fontId="2" fillId="0" borderId="0" xfId="49" applyNumberFormat="1" applyFont="1" applyFill="1" applyAlignment="1">
      <alignment horizontal="right" vertical="center"/>
    </xf>
    <xf numFmtId="41" fontId="4" fillId="0" borderId="21" xfId="0" applyNumberFormat="1" applyFont="1" applyFill="1" applyBorder="1" applyAlignment="1">
      <alignment horizontal="right" vertical="center"/>
    </xf>
    <xf numFmtId="41" fontId="4" fillId="0" borderId="24" xfId="0" applyNumberFormat="1" applyFont="1" applyFill="1" applyBorder="1" applyAlignment="1">
      <alignment horizontal="right" vertical="center"/>
    </xf>
    <xf numFmtId="181" fontId="4" fillId="0" borderId="18" xfId="49" applyNumberFormat="1" applyFont="1" applyFill="1" applyBorder="1" applyAlignment="1">
      <alignment horizontal="right" vertical="center"/>
    </xf>
    <xf numFmtId="0" fontId="4" fillId="0" borderId="20" xfId="0" applyFont="1" applyFill="1" applyBorder="1" applyAlignment="1">
      <alignment horizontal="distributed" vertical="center"/>
    </xf>
    <xf numFmtId="0" fontId="56" fillId="0" borderId="0" xfId="43" applyFill="1" applyAlignment="1" applyProtection="1">
      <alignment vertical="center"/>
      <protection/>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1" fillId="0" borderId="24" xfId="0" applyFont="1" applyFill="1" applyBorder="1" applyAlignment="1">
      <alignment vertical="center"/>
    </xf>
    <xf numFmtId="0" fontId="11" fillId="0" borderId="20" xfId="0" applyFont="1" applyFill="1" applyBorder="1" applyAlignment="1">
      <alignment horizontal="distributed" vertical="center" wrapText="1"/>
    </xf>
    <xf numFmtId="181" fontId="11" fillId="0" borderId="0" xfId="49" applyNumberFormat="1" applyFont="1" applyFill="1" applyAlignment="1">
      <alignment vertical="center"/>
    </xf>
    <xf numFmtId="41" fontId="11" fillId="0" borderId="0" xfId="0" applyNumberFormat="1" applyFont="1" applyFill="1" applyAlignment="1">
      <alignment vertical="center"/>
    </xf>
    <xf numFmtId="181" fontId="76" fillId="0" borderId="0" xfId="49" applyNumberFormat="1" applyFont="1" applyFill="1" applyAlignment="1">
      <alignment vertical="center"/>
    </xf>
    <xf numFmtId="0" fontId="5" fillId="0" borderId="0" xfId="0" applyFont="1" applyFill="1" applyAlignment="1">
      <alignment vertical="center"/>
    </xf>
    <xf numFmtId="0" fontId="7" fillId="0" borderId="30" xfId="0" applyFont="1" applyFill="1" applyBorder="1" applyAlignment="1">
      <alignment horizontal="distributed" vertical="center" wrapText="1"/>
    </xf>
    <xf numFmtId="38" fontId="7" fillId="0" borderId="0" xfId="49" applyFont="1" applyFill="1" applyBorder="1" applyAlignment="1">
      <alignment vertical="center"/>
    </xf>
    <xf numFmtId="41" fontId="4" fillId="0" borderId="0" xfId="0" applyNumberFormat="1" applyFont="1" applyFill="1" applyAlignment="1">
      <alignment vertical="center"/>
    </xf>
    <xf numFmtId="38" fontId="7" fillId="0" borderId="0" xfId="49" applyFont="1" applyFill="1" applyBorder="1" applyAlignment="1">
      <alignment horizontal="righ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xf>
    <xf numFmtId="38" fontId="10" fillId="0" borderId="0" xfId="0" applyNumberFormat="1" applyFont="1" applyFill="1" applyAlignment="1">
      <alignment vertical="center"/>
    </xf>
    <xf numFmtId="0" fontId="4" fillId="0" borderId="0" xfId="0" applyFont="1" applyFill="1" applyBorder="1" applyAlignment="1">
      <alignment horizontal="distributed" vertical="center"/>
    </xf>
    <xf numFmtId="38" fontId="4" fillId="0" borderId="0" xfId="0" applyNumberFormat="1" applyFont="1" applyFill="1" applyBorder="1" applyAlignment="1">
      <alignment horizontal="right" vertical="center"/>
    </xf>
    <xf numFmtId="38" fontId="4" fillId="0" borderId="0" xfId="49" applyNumberFormat="1" applyFont="1" applyFill="1" applyBorder="1" applyAlignment="1">
      <alignment horizontal="right" vertical="center"/>
    </xf>
    <xf numFmtId="180" fontId="4" fillId="0" borderId="0" xfId="0" applyNumberFormat="1" applyFont="1" applyFill="1" applyAlignment="1">
      <alignment vertical="center"/>
    </xf>
    <xf numFmtId="0" fontId="7" fillId="0" borderId="30" xfId="0" applyFont="1" applyBorder="1" applyAlignment="1">
      <alignment horizontal="distributed" vertical="center"/>
    </xf>
    <xf numFmtId="0" fontId="11" fillId="0" borderId="30" xfId="0" applyFont="1" applyFill="1" applyBorder="1" applyAlignment="1">
      <alignment horizontal="distributed" vertical="center"/>
    </xf>
    <xf numFmtId="0" fontId="7" fillId="0" borderId="19" xfId="0" applyFont="1" applyBorder="1" applyAlignment="1">
      <alignment horizontal="center" vertical="center"/>
    </xf>
    <xf numFmtId="0" fontId="5" fillId="0" borderId="0" xfId="0" applyFont="1" applyBorder="1" applyAlignment="1">
      <alignment vertical="center"/>
    </xf>
    <xf numFmtId="0" fontId="11" fillId="0" borderId="0" xfId="0" applyFont="1" applyBorder="1" applyAlignment="1">
      <alignment vertical="center"/>
    </xf>
    <xf numFmtId="0" fontId="5" fillId="0" borderId="0" xfId="0" applyFont="1" applyBorder="1" applyAlignment="1">
      <alignment vertical="center"/>
    </xf>
    <xf numFmtId="0" fontId="11" fillId="0" borderId="0" xfId="0" applyFont="1" applyBorder="1" applyAlignment="1">
      <alignment/>
    </xf>
    <xf numFmtId="0" fontId="6" fillId="0" borderId="0" xfId="0" applyFont="1" applyBorder="1" applyAlignment="1">
      <alignment vertical="center"/>
    </xf>
    <xf numFmtId="0" fontId="7" fillId="0" borderId="15" xfId="62" applyFont="1" applyFill="1" applyBorder="1" applyAlignment="1">
      <alignment horizontal="distributed" vertical="center"/>
      <protection/>
    </xf>
    <xf numFmtId="0" fontId="11" fillId="0" borderId="0" xfId="62" applyFont="1" applyFill="1" applyBorder="1" applyAlignment="1">
      <alignment vertical="center"/>
      <protection/>
    </xf>
    <xf numFmtId="187" fontId="7" fillId="0" borderId="0" xfId="62" applyNumberFormat="1" applyFont="1" applyFill="1" applyBorder="1" applyAlignment="1" quotePrefix="1">
      <alignment horizontal="right"/>
      <protection/>
    </xf>
    <xf numFmtId="187" fontId="7" fillId="0" borderId="0" xfId="62" applyNumberFormat="1" applyFont="1" applyFill="1" applyBorder="1" applyAlignment="1">
      <alignment horizontal="right" vertical="center"/>
      <protection/>
    </xf>
    <xf numFmtId="0" fontId="56" fillId="0" borderId="0" xfId="43" applyAlignment="1" applyProtection="1">
      <alignment vertical="center"/>
      <protection/>
    </xf>
    <xf numFmtId="187" fontId="7" fillId="0" borderId="15" xfId="62" applyNumberFormat="1" applyFont="1" applyFill="1" applyBorder="1" applyAlignment="1">
      <alignment/>
      <protection/>
    </xf>
    <xf numFmtId="49" fontId="7" fillId="0" borderId="0" xfId="0" applyNumberFormat="1" applyFont="1" applyFill="1" applyBorder="1" applyAlignment="1">
      <alignment horizontal="distributed" vertical="center"/>
    </xf>
    <xf numFmtId="49" fontId="7" fillId="0" borderId="29" xfId="0" applyNumberFormat="1" applyFont="1" applyFill="1" applyBorder="1" applyAlignment="1">
      <alignment horizontal="distributed" vertical="center"/>
    </xf>
    <xf numFmtId="181" fontId="11" fillId="0" borderId="0" xfId="49" applyNumberFormat="1" applyFont="1" applyFill="1" applyAlignment="1">
      <alignment vertical="center" shrinkToFit="1"/>
    </xf>
    <xf numFmtId="38" fontId="12" fillId="0" borderId="18" xfId="49" applyFont="1" applyFill="1" applyBorder="1" applyAlignment="1">
      <alignment vertical="center"/>
    </xf>
    <xf numFmtId="38" fontId="12" fillId="0" borderId="18" xfId="49" applyFont="1" applyFill="1" applyBorder="1" applyAlignment="1">
      <alignment horizontal="right" vertical="center"/>
    </xf>
    <xf numFmtId="3" fontId="10" fillId="0" borderId="18" xfId="49" applyNumberFormat="1" applyFont="1" applyFill="1" applyBorder="1" applyAlignment="1">
      <alignment vertical="center"/>
    </xf>
    <xf numFmtId="3" fontId="10" fillId="0" borderId="18" xfId="49" applyNumberFormat="1" applyFont="1" applyFill="1" applyBorder="1" applyAlignment="1">
      <alignment horizontal="right" vertical="center"/>
    </xf>
    <xf numFmtId="38" fontId="10" fillId="0" borderId="18" xfId="49" applyFont="1" applyFill="1" applyBorder="1" applyAlignment="1">
      <alignment vertical="center"/>
    </xf>
    <xf numFmtId="38" fontId="10" fillId="0" borderId="18" xfId="49" applyFont="1" applyFill="1" applyBorder="1" applyAlignment="1">
      <alignment horizontal="right" vertical="center"/>
    </xf>
    <xf numFmtId="181" fontId="22" fillId="0" borderId="0" xfId="0" applyNumberFormat="1" applyFont="1" applyFill="1" applyBorder="1" applyAlignment="1">
      <alignment horizontal="right" vertical="center"/>
    </xf>
    <xf numFmtId="181" fontId="77" fillId="0" borderId="16" xfId="0" applyNumberFormat="1" applyFont="1" applyFill="1" applyBorder="1" applyAlignment="1">
      <alignment horizontal="right" vertical="center"/>
    </xf>
    <xf numFmtId="181" fontId="21" fillId="0" borderId="0" xfId="0" applyNumberFormat="1" applyFont="1" applyFill="1" applyBorder="1" applyAlignment="1">
      <alignment horizontal="right" vertical="center"/>
    </xf>
    <xf numFmtId="181" fontId="21" fillId="0" borderId="16" xfId="0" applyNumberFormat="1" applyFont="1" applyFill="1" applyBorder="1" applyAlignment="1">
      <alignment horizontal="right" vertical="center"/>
    </xf>
    <xf numFmtId="181" fontId="21" fillId="0" borderId="18" xfId="0" applyNumberFormat="1" applyFont="1" applyFill="1" applyBorder="1" applyAlignment="1">
      <alignment horizontal="right" vertical="center"/>
    </xf>
    <xf numFmtId="181" fontId="7" fillId="0" borderId="18" xfId="49" applyNumberFormat="1" applyFont="1" applyFill="1" applyBorder="1" applyAlignment="1">
      <alignment horizontal="right" vertical="center"/>
    </xf>
    <xf numFmtId="181" fontId="7" fillId="0" borderId="18" xfId="0" applyNumberFormat="1" applyFont="1" applyFill="1" applyBorder="1" applyAlignment="1">
      <alignment horizontal="right" vertical="center"/>
    </xf>
    <xf numFmtId="181" fontId="7" fillId="0" borderId="16" xfId="49" applyNumberFormat="1" applyFont="1" applyFill="1" applyBorder="1" applyAlignment="1">
      <alignment vertical="center"/>
    </xf>
    <xf numFmtId="181" fontId="77" fillId="0" borderId="0" xfId="49" applyNumberFormat="1" applyFont="1" applyFill="1" applyBorder="1" applyAlignment="1">
      <alignment horizontal="right" vertical="center"/>
    </xf>
    <xf numFmtId="181" fontId="19" fillId="0" borderId="0" xfId="63" applyNumberFormat="1" applyFont="1" applyFill="1" applyBorder="1" applyAlignment="1">
      <alignment horizontal="right" vertical="center"/>
      <protection/>
    </xf>
    <xf numFmtId="185" fontId="7" fillId="0" borderId="0" xfId="0" applyNumberFormat="1" applyFont="1" applyFill="1" applyBorder="1" applyAlignment="1">
      <alignment horizontal="right" vertical="center"/>
    </xf>
    <xf numFmtId="181" fontId="10" fillId="0" borderId="16" xfId="49" applyNumberFormat="1" applyFont="1" applyFill="1" applyBorder="1" applyAlignment="1">
      <alignment vertical="center"/>
    </xf>
    <xf numFmtId="181" fontId="7" fillId="0" borderId="0" xfId="0" applyNumberFormat="1" applyFont="1" applyFill="1" applyAlignment="1">
      <alignment horizontal="right" vertical="center"/>
    </xf>
    <xf numFmtId="181" fontId="7" fillId="0" borderId="0" xfId="49" applyNumberFormat="1" applyFont="1" applyFill="1" applyAlignment="1">
      <alignment horizontal="right" vertical="center"/>
    </xf>
    <xf numFmtId="181" fontId="78" fillId="0" borderId="0" xfId="49" applyNumberFormat="1" applyFont="1" applyFill="1" applyAlignment="1">
      <alignment horizontal="right" vertical="center"/>
    </xf>
    <xf numFmtId="181" fontId="18" fillId="0" borderId="0" xfId="63" applyNumberFormat="1" applyFont="1" applyFill="1" applyBorder="1" applyAlignment="1">
      <alignment horizontal="right" vertical="center"/>
      <protection/>
    </xf>
    <xf numFmtId="181" fontId="78" fillId="0" borderId="0" xfId="49" applyNumberFormat="1" applyFont="1" applyFill="1" applyBorder="1" applyAlignment="1">
      <alignment horizontal="right" vertical="center"/>
    </xf>
    <xf numFmtId="181" fontId="77" fillId="0" borderId="0" xfId="0" applyNumberFormat="1" applyFont="1" applyFill="1" applyBorder="1" applyAlignment="1">
      <alignment horizontal="right" vertical="center"/>
    </xf>
    <xf numFmtId="181" fontId="78" fillId="0" borderId="0" xfId="0" applyNumberFormat="1" applyFont="1" applyFill="1" applyBorder="1" applyAlignment="1">
      <alignment horizontal="right" vertical="center"/>
    </xf>
    <xf numFmtId="181" fontId="7" fillId="0" borderId="0" xfId="49" applyNumberFormat="1" applyFont="1" applyFill="1" applyBorder="1" applyAlignment="1">
      <alignment vertical="center"/>
    </xf>
    <xf numFmtId="181" fontId="78" fillId="0" borderId="18" xfId="49" applyNumberFormat="1" applyFont="1" applyFill="1" applyBorder="1" applyAlignment="1">
      <alignment horizontal="right" vertical="center"/>
    </xf>
    <xf numFmtId="181" fontId="78" fillId="0" borderId="18" xfId="0" applyNumberFormat="1" applyFont="1" applyFill="1" applyBorder="1" applyAlignment="1">
      <alignment horizontal="right" vertical="center"/>
    </xf>
    <xf numFmtId="185" fontId="10" fillId="0" borderId="0" xfId="0" applyNumberFormat="1" applyFont="1" applyFill="1" applyAlignment="1">
      <alignment horizontal="right" vertical="center"/>
    </xf>
    <xf numFmtId="185" fontId="7" fillId="0" borderId="0" xfId="0" applyNumberFormat="1" applyFont="1" applyFill="1" applyAlignment="1">
      <alignment horizontal="right" vertical="center"/>
    </xf>
    <xf numFmtId="185" fontId="78" fillId="0" borderId="0" xfId="0" applyNumberFormat="1" applyFont="1" applyFill="1" applyAlignment="1">
      <alignment horizontal="right" vertical="center"/>
    </xf>
    <xf numFmtId="185" fontId="78" fillId="0" borderId="18" xfId="0" applyNumberFormat="1" applyFont="1" applyFill="1" applyBorder="1" applyAlignment="1">
      <alignment horizontal="right" vertical="center"/>
    </xf>
    <xf numFmtId="0" fontId="7" fillId="0" borderId="30" xfId="0" applyFont="1" applyFill="1" applyBorder="1" applyAlignment="1">
      <alignment horizontal="distributed" vertical="center"/>
    </xf>
    <xf numFmtId="0" fontId="7" fillId="0" borderId="20" xfId="0" applyFont="1" applyFill="1" applyBorder="1" applyAlignment="1">
      <alignment horizontal="center" vertical="center" shrinkToFit="1"/>
    </xf>
    <xf numFmtId="0" fontId="7" fillId="0" borderId="0" xfId="62" applyFont="1" applyFill="1" applyAlignment="1">
      <alignment horizontal="right" vertical="center"/>
      <protection/>
    </xf>
    <xf numFmtId="184" fontId="4" fillId="0" borderId="16" xfId="51" applyNumberFormat="1" applyFont="1" applyFill="1" applyBorder="1" applyAlignment="1">
      <alignment horizontal="right" vertical="center"/>
    </xf>
    <xf numFmtId="184" fontId="4" fillId="0" borderId="0" xfId="51" applyNumberFormat="1" applyFont="1" applyFill="1" applyBorder="1" applyAlignment="1">
      <alignment horizontal="right" vertical="center"/>
    </xf>
    <xf numFmtId="184" fontId="4" fillId="0" borderId="17" xfId="51" applyNumberFormat="1" applyFont="1" applyFill="1" applyBorder="1" applyAlignment="1">
      <alignment horizontal="right" vertical="center"/>
    </xf>
    <xf numFmtId="184" fontId="4" fillId="0" borderId="18" xfId="51" applyNumberFormat="1" applyFont="1" applyFill="1" applyBorder="1" applyAlignment="1">
      <alignment horizontal="right" vertical="center"/>
    </xf>
    <xf numFmtId="0" fontId="4" fillId="0" borderId="0" xfId="62" applyFont="1" applyFill="1" applyAlignment="1">
      <alignment vertical="center"/>
      <protection/>
    </xf>
    <xf numFmtId="0" fontId="23" fillId="0" borderId="0" xfId="62" applyFont="1" applyAlignment="1">
      <alignment vertical="center"/>
      <protection/>
    </xf>
    <xf numFmtId="0" fontId="9" fillId="0" borderId="0" xfId="0" applyFont="1" applyAlignment="1">
      <alignment vertical="center"/>
    </xf>
    <xf numFmtId="0" fontId="11" fillId="0" borderId="0" xfId="0" applyFont="1" applyFill="1" applyAlignment="1">
      <alignment horizontal="center" vertical="center"/>
    </xf>
    <xf numFmtId="0" fontId="7" fillId="0" borderId="0" xfId="62" applyFont="1" applyFill="1" applyAlignment="1">
      <alignment vertical="center"/>
      <protection/>
    </xf>
    <xf numFmtId="38" fontId="7" fillId="0" borderId="0" xfId="49" applyFont="1" applyFill="1" applyBorder="1" applyAlignment="1">
      <alignment horizontal="right"/>
    </xf>
    <xf numFmtId="40" fontId="7" fillId="0" borderId="0" xfId="49" applyNumberFormat="1" applyFont="1" applyFill="1" applyBorder="1" applyAlignment="1">
      <alignment horizontal="right"/>
    </xf>
    <xf numFmtId="38" fontId="7" fillId="0" borderId="16" xfId="49" applyFont="1" applyFill="1" applyBorder="1" applyAlignment="1">
      <alignment horizontal="right"/>
    </xf>
    <xf numFmtId="0" fontId="13" fillId="0" borderId="21" xfId="0" applyFont="1" applyFill="1" applyBorder="1" applyAlignment="1">
      <alignment horizontal="center" vertical="center" shrinkToFit="1"/>
    </xf>
    <xf numFmtId="0" fontId="7" fillId="0" borderId="28" xfId="0" applyFont="1" applyBorder="1" applyAlignment="1">
      <alignment horizontal="distributed" vertical="center"/>
    </xf>
    <xf numFmtId="0" fontId="6" fillId="0" borderId="12" xfId="0" applyFont="1" applyBorder="1" applyAlignment="1">
      <alignment vertical="center"/>
    </xf>
    <xf numFmtId="0" fontId="11" fillId="0" borderId="30" xfId="0" applyFont="1" applyFill="1" applyBorder="1" applyAlignment="1">
      <alignment horizontal="distributed" vertical="center" wrapText="1"/>
    </xf>
    <xf numFmtId="0" fontId="11" fillId="0" borderId="20" xfId="0" applyFont="1" applyBorder="1" applyAlignment="1">
      <alignment horizontal="distributed" vertical="center" wrapText="1"/>
    </xf>
    <xf numFmtId="0" fontId="12" fillId="0" borderId="24" xfId="0" applyFont="1" applyFill="1" applyBorder="1" applyAlignment="1" quotePrefix="1">
      <alignment horizontal="distributed" vertical="center"/>
    </xf>
    <xf numFmtId="0" fontId="10" fillId="0" borderId="18" xfId="0" applyNumberFormat="1" applyFont="1" applyFill="1" applyBorder="1" applyAlignment="1">
      <alignment horizontal="distributed" vertical="center"/>
    </xf>
    <xf numFmtId="0" fontId="10" fillId="0" borderId="21" xfId="0" applyFont="1" applyFill="1" applyBorder="1" applyAlignment="1" quotePrefix="1">
      <alignment horizontal="distributed" vertical="center"/>
    </xf>
    <xf numFmtId="0" fontId="10" fillId="0" borderId="21" xfId="0" applyFont="1" applyBorder="1" applyAlignment="1">
      <alignment horizontal="distributed" vertical="center"/>
    </xf>
    <xf numFmtId="0" fontId="2" fillId="0" borderId="21" xfId="0" applyNumberFormat="1" applyFont="1" applyFill="1" applyBorder="1" applyAlignment="1" quotePrefix="1">
      <alignment horizontal="distributed" vertical="center"/>
    </xf>
    <xf numFmtId="3" fontId="4" fillId="0" borderId="0" xfId="49" applyNumberFormat="1" applyFont="1" applyFill="1" applyBorder="1" applyAlignment="1">
      <alignment horizontal="right" vertical="center"/>
    </xf>
    <xf numFmtId="0" fontId="4" fillId="0" borderId="0" xfId="49" applyNumberFormat="1" applyFont="1" applyFill="1" applyAlignment="1">
      <alignment horizontal="right" vertical="center"/>
    </xf>
    <xf numFmtId="3" fontId="4" fillId="0" borderId="0" xfId="49" applyNumberFormat="1" applyFont="1" applyFill="1" applyAlignment="1">
      <alignment horizontal="right" vertical="center"/>
    </xf>
    <xf numFmtId="0" fontId="4" fillId="0" borderId="18" xfId="49" applyNumberFormat="1" applyFont="1" applyFill="1" applyBorder="1" applyAlignment="1">
      <alignment horizontal="right" vertical="center"/>
    </xf>
    <xf numFmtId="3" fontId="4" fillId="0" borderId="18" xfId="49" applyNumberFormat="1" applyFont="1" applyFill="1" applyBorder="1" applyAlignment="1">
      <alignment horizontal="right" vertical="center"/>
    </xf>
    <xf numFmtId="0" fontId="11" fillId="0" borderId="0" xfId="49" applyNumberFormat="1" applyFont="1" applyFill="1" applyBorder="1" applyAlignment="1">
      <alignment vertical="center"/>
    </xf>
    <xf numFmtId="3" fontId="11" fillId="0" borderId="0" xfId="49" applyNumberFormat="1" applyFont="1" applyFill="1" applyBorder="1" applyAlignment="1">
      <alignment vertical="center"/>
    </xf>
    <xf numFmtId="0" fontId="11" fillId="0" borderId="0" xfId="49" applyNumberFormat="1" applyFont="1" applyFill="1" applyBorder="1" applyAlignment="1">
      <alignment horizontal="right" vertical="center"/>
    </xf>
    <xf numFmtId="3" fontId="11" fillId="0" borderId="0" xfId="49" applyNumberFormat="1" applyFont="1" applyFill="1" applyBorder="1" applyAlignment="1">
      <alignment horizontal="right" vertical="center"/>
    </xf>
    <xf numFmtId="3" fontId="11" fillId="0" borderId="0" xfId="0" applyNumberFormat="1" applyFont="1" applyFill="1" applyAlignment="1">
      <alignment vertical="center"/>
    </xf>
    <xf numFmtId="0" fontId="11" fillId="0" borderId="0" xfId="49" applyNumberFormat="1" applyFont="1" applyFill="1" applyAlignment="1">
      <alignment vertical="center"/>
    </xf>
    <xf numFmtId="3" fontId="11" fillId="0" borderId="0" xfId="49" applyNumberFormat="1" applyFont="1" applyFill="1" applyAlignment="1">
      <alignment vertical="center"/>
    </xf>
    <xf numFmtId="0" fontId="11" fillId="0" borderId="0" xfId="49" applyNumberFormat="1" applyFont="1" applyFill="1" applyAlignment="1">
      <alignment horizontal="right" vertical="center"/>
    </xf>
    <xf numFmtId="3" fontId="11" fillId="0" borderId="0" xfId="49" applyNumberFormat="1" applyFont="1" applyFill="1" applyAlignment="1">
      <alignment horizontal="right" vertical="center"/>
    </xf>
    <xf numFmtId="3" fontId="11" fillId="0" borderId="17" xfId="49" applyNumberFormat="1" applyFont="1" applyFill="1" applyBorder="1" applyAlignment="1">
      <alignment vertical="center"/>
    </xf>
    <xf numFmtId="0" fontId="11" fillId="0" borderId="18" xfId="49" applyNumberFormat="1" applyFont="1" applyFill="1" applyBorder="1" applyAlignment="1">
      <alignment vertical="center"/>
    </xf>
    <xf numFmtId="3" fontId="11" fillId="0" borderId="18" xfId="49" applyNumberFormat="1" applyFont="1" applyFill="1" applyBorder="1" applyAlignment="1">
      <alignment vertical="center"/>
    </xf>
    <xf numFmtId="0" fontId="11" fillId="0" borderId="18" xfId="49" applyNumberFormat="1" applyFont="1" applyFill="1" applyBorder="1" applyAlignment="1">
      <alignment horizontal="right" vertical="center"/>
    </xf>
    <xf numFmtId="3" fontId="11" fillId="0" borderId="18" xfId="49" applyNumberFormat="1" applyFont="1" applyFill="1" applyBorder="1" applyAlignment="1">
      <alignment horizontal="right" vertical="center"/>
    </xf>
    <xf numFmtId="0" fontId="12" fillId="0" borderId="18" xfId="49" applyNumberFormat="1" applyFont="1" applyFill="1" applyBorder="1" applyAlignment="1">
      <alignment vertical="center"/>
    </xf>
    <xf numFmtId="3" fontId="12" fillId="0" borderId="18" xfId="49" applyNumberFormat="1" applyFont="1" applyFill="1" applyBorder="1" applyAlignment="1">
      <alignment vertical="center"/>
    </xf>
    <xf numFmtId="0" fontId="12" fillId="0" borderId="18" xfId="49" applyNumberFormat="1" applyFont="1" applyBorder="1" applyAlignment="1">
      <alignment horizontal="right" vertical="center"/>
    </xf>
    <xf numFmtId="0" fontId="3" fillId="0" borderId="0" xfId="0" applyFont="1" applyAlignment="1">
      <alignment horizontal="center" vertical="center"/>
    </xf>
    <xf numFmtId="0" fontId="11" fillId="0" borderId="0" xfId="0" applyFont="1" applyAlignment="1">
      <alignment horizontal="center" vertical="center"/>
    </xf>
    <xf numFmtId="0" fontId="7" fillId="0" borderId="23" xfId="62" applyFont="1" applyFill="1" applyBorder="1" applyAlignment="1">
      <alignment horizontal="distributed" vertical="center" wrapText="1"/>
      <protection/>
    </xf>
    <xf numFmtId="0" fontId="7" fillId="0" borderId="24" xfId="62" applyFont="1" applyFill="1" applyBorder="1" applyAlignment="1">
      <alignment horizontal="distributed" vertical="center" wrapText="1"/>
      <protection/>
    </xf>
    <xf numFmtId="0" fontId="7" fillId="0" borderId="31" xfId="62" applyFont="1" applyFill="1" applyBorder="1" applyAlignment="1">
      <alignment horizontal="distributed" vertical="center"/>
      <protection/>
    </xf>
    <xf numFmtId="0" fontId="7" fillId="0" borderId="22" xfId="62" applyFont="1" applyFill="1" applyBorder="1" applyAlignment="1">
      <alignment horizontal="distributed" vertical="center"/>
      <protection/>
    </xf>
    <xf numFmtId="0" fontId="7" fillId="0" borderId="11" xfId="62" applyFont="1" applyFill="1" applyBorder="1" applyAlignment="1">
      <alignment horizontal="distributed" vertical="center"/>
      <protection/>
    </xf>
    <xf numFmtId="0" fontId="7" fillId="0" borderId="26" xfId="62" applyFont="1" applyFill="1" applyBorder="1" applyAlignment="1">
      <alignment horizontal="distributed" vertical="center"/>
      <protection/>
    </xf>
    <xf numFmtId="0" fontId="7" fillId="0" borderId="0" xfId="0" applyFont="1" applyAlignment="1">
      <alignment horizontal="center" vertical="center"/>
    </xf>
    <xf numFmtId="0" fontId="7" fillId="0" borderId="23" xfId="0" applyFont="1" applyBorder="1" applyAlignment="1">
      <alignment horizontal="center" vertical="center"/>
    </xf>
    <xf numFmtId="0" fontId="7" fillId="0" borderId="21" xfId="0" applyFont="1" applyBorder="1" applyAlignment="1">
      <alignment horizontal="center" vertical="center"/>
    </xf>
    <xf numFmtId="0" fontId="7" fillId="0" borderId="24" xfId="0" applyFont="1" applyBorder="1" applyAlignment="1">
      <alignment horizontal="center" vertical="center"/>
    </xf>
    <xf numFmtId="0" fontId="7" fillId="0" borderId="11" xfId="0" applyFont="1" applyBorder="1" applyAlignment="1">
      <alignment horizontal="center" vertical="center"/>
    </xf>
    <xf numFmtId="0" fontId="7" fillId="0" borderId="26" xfId="0" applyFont="1" applyBorder="1" applyAlignment="1">
      <alignment horizontal="center" vertical="center"/>
    </xf>
    <xf numFmtId="0" fontId="7" fillId="0" borderId="19" xfId="0" applyFont="1" applyBorder="1" applyAlignment="1">
      <alignment horizontal="center" vertical="center"/>
    </xf>
    <xf numFmtId="0" fontId="7" fillId="0" borderId="32" xfId="0" applyFont="1" applyBorder="1" applyAlignment="1">
      <alignment horizontal="distributed" vertical="center"/>
    </xf>
    <xf numFmtId="0" fontId="7" fillId="0" borderId="25" xfId="0" applyFont="1" applyBorder="1" applyAlignment="1">
      <alignment horizontal="distributed" vertical="center"/>
    </xf>
    <xf numFmtId="0" fontId="7" fillId="0" borderId="17" xfId="0" applyFont="1" applyBorder="1" applyAlignment="1">
      <alignment horizontal="distributed" vertical="center"/>
    </xf>
    <xf numFmtId="0" fontId="7" fillId="0" borderId="18" xfId="0" applyFont="1" applyBorder="1" applyAlignment="1">
      <alignment horizontal="distributed" vertical="center"/>
    </xf>
    <xf numFmtId="0" fontId="7" fillId="0" borderId="27" xfId="0" applyFont="1" applyBorder="1" applyAlignment="1">
      <alignment horizontal="distributed" vertical="center"/>
    </xf>
    <xf numFmtId="0" fontId="7" fillId="0" borderId="28" xfId="0" applyFont="1" applyBorder="1" applyAlignment="1">
      <alignment horizontal="distributed" vertical="center"/>
    </xf>
    <xf numFmtId="0" fontId="7" fillId="0" borderId="20" xfId="0" applyFont="1" applyBorder="1" applyAlignment="1">
      <alignment horizontal="distributed" vertical="center"/>
    </xf>
    <xf numFmtId="0" fontId="7" fillId="0" borderId="33" xfId="0" applyFont="1" applyBorder="1" applyAlignment="1">
      <alignment horizontal="distributed" vertical="center"/>
    </xf>
    <xf numFmtId="0" fontId="7" fillId="0" borderId="30" xfId="0" applyFont="1" applyBorder="1" applyAlignment="1">
      <alignment horizontal="distributed" vertical="center"/>
    </xf>
    <xf numFmtId="0" fontId="7" fillId="0" borderId="33" xfId="0" applyFont="1" applyBorder="1" applyAlignment="1">
      <alignment horizontal="left" vertical="center"/>
    </xf>
    <xf numFmtId="0" fontId="7" fillId="0" borderId="30" xfId="0" applyFont="1" applyBorder="1" applyAlignment="1">
      <alignment horizontal="left" vertical="center"/>
    </xf>
    <xf numFmtId="0" fontId="56" fillId="0" borderId="0" xfId="43" applyAlignment="1" applyProtection="1">
      <alignment vertical="center"/>
      <protection/>
    </xf>
    <xf numFmtId="0" fontId="11" fillId="0" borderId="25" xfId="0" applyFont="1" applyFill="1" applyBorder="1" applyAlignment="1">
      <alignment horizontal="distributed" vertical="center" wrapText="1"/>
    </xf>
    <xf numFmtId="0" fontId="11" fillId="0" borderId="0" xfId="0" applyFont="1" applyFill="1" applyBorder="1" applyAlignment="1">
      <alignment horizontal="distributed" vertical="center" wrapText="1"/>
    </xf>
    <xf numFmtId="0" fontId="11" fillId="0" borderId="18" xfId="0" applyFont="1" applyFill="1" applyBorder="1" applyAlignment="1">
      <alignment horizontal="distributed" vertical="center" wrapText="1"/>
    </xf>
    <xf numFmtId="0" fontId="11" fillId="0" borderId="19" xfId="0" applyFont="1" applyFill="1" applyBorder="1" applyAlignment="1">
      <alignment horizontal="distributed" vertical="center" wrapText="1"/>
    </xf>
    <xf numFmtId="0" fontId="11" fillId="0" borderId="30" xfId="0" applyFont="1" applyFill="1" applyBorder="1" applyAlignment="1">
      <alignment horizontal="distributed" vertical="center" wrapText="1"/>
    </xf>
    <xf numFmtId="0" fontId="11" fillId="0" borderId="26" xfId="0" applyFont="1" applyFill="1" applyBorder="1" applyAlignment="1">
      <alignment horizontal="distributed" vertical="center"/>
    </xf>
    <xf numFmtId="0" fontId="11" fillId="0" borderId="11"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distributed" vertical="center"/>
    </xf>
    <xf numFmtId="0" fontId="11" fillId="0" borderId="28" xfId="0" applyFont="1" applyFill="1" applyBorder="1" applyAlignment="1">
      <alignment horizontal="distributed" vertical="center"/>
    </xf>
    <xf numFmtId="0" fontId="11" fillId="0" borderId="20" xfId="0" applyFont="1" applyFill="1" applyBorder="1" applyAlignment="1">
      <alignment horizontal="distributed" vertical="center"/>
    </xf>
    <xf numFmtId="0" fontId="11" fillId="0" borderId="33" xfId="0" applyFont="1" applyFill="1" applyBorder="1" applyAlignment="1">
      <alignment horizontal="distributed" vertical="center"/>
    </xf>
    <xf numFmtId="0" fontId="11" fillId="0" borderId="30" xfId="0" applyFont="1" applyFill="1" applyBorder="1" applyAlignment="1">
      <alignment horizontal="distributed" vertical="center"/>
    </xf>
    <xf numFmtId="0" fontId="13" fillId="0" borderId="33"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1" fillId="0" borderId="20" xfId="0" applyFont="1" applyFill="1" applyBorder="1" applyAlignment="1">
      <alignment horizontal="center" vertical="center" shrinkToFit="1"/>
    </xf>
    <xf numFmtId="0" fontId="11" fillId="0" borderId="33" xfId="0" applyFont="1" applyFill="1" applyBorder="1" applyAlignment="1">
      <alignment horizontal="center" vertical="center" shrinkToFit="1"/>
    </xf>
    <xf numFmtId="0" fontId="11" fillId="0" borderId="15" xfId="0" applyFont="1" applyFill="1" applyBorder="1" applyAlignment="1">
      <alignment horizontal="left"/>
    </xf>
    <xf numFmtId="0" fontId="11" fillId="0" borderId="0" xfId="0" applyFont="1" applyFill="1" applyBorder="1" applyAlignment="1" quotePrefix="1">
      <alignment horizontal="left"/>
    </xf>
    <xf numFmtId="0" fontId="12" fillId="0" borderId="0" xfId="0" applyFont="1" applyFill="1" applyBorder="1" applyAlignment="1">
      <alignment horizontal="distributed"/>
    </xf>
    <xf numFmtId="0" fontId="12" fillId="0" borderId="0" xfId="0" applyFont="1" applyFill="1" applyBorder="1" applyAlignment="1" quotePrefix="1">
      <alignment horizontal="distributed"/>
    </xf>
    <xf numFmtId="0" fontId="11" fillId="0" borderId="0" xfId="0" applyFont="1" applyFill="1" applyBorder="1" applyAlignment="1">
      <alignment horizontal="distributed" vertical="center"/>
    </xf>
    <xf numFmtId="0" fontId="11" fillId="0" borderId="0" xfId="0" applyFont="1" applyFill="1" applyBorder="1" applyAlignment="1">
      <alignment horizontal="center" vertical="center" shrinkToFit="1"/>
    </xf>
    <xf numFmtId="0" fontId="11" fillId="0" borderId="18" xfId="0" applyFont="1" applyFill="1" applyBorder="1" applyAlignment="1">
      <alignment horizontal="distributed" vertical="center"/>
    </xf>
    <xf numFmtId="0" fontId="12" fillId="0" borderId="0" xfId="0" applyFont="1" applyFill="1" applyBorder="1" applyAlignment="1">
      <alignment horizontal="distributed" vertical="center"/>
    </xf>
    <xf numFmtId="0" fontId="7" fillId="0" borderId="18" xfId="0" applyFont="1" applyFill="1" applyBorder="1" applyAlignment="1">
      <alignment horizontal="distributed"/>
    </xf>
    <xf numFmtId="0" fontId="7" fillId="0" borderId="0" xfId="0" applyFont="1" applyFill="1" applyBorder="1" applyAlignment="1">
      <alignment horizontal="distributed"/>
    </xf>
    <xf numFmtId="0" fontId="7" fillId="0" borderId="0" xfId="0" applyFont="1" applyFill="1" applyBorder="1" applyAlignment="1" quotePrefix="1">
      <alignment horizontal="center"/>
    </xf>
    <xf numFmtId="0" fontId="7" fillId="0" borderId="26" xfId="0" applyFont="1" applyBorder="1" applyAlignment="1">
      <alignment horizontal="center" vertical="center" wrapText="1"/>
    </xf>
    <xf numFmtId="0" fontId="0" fillId="0" borderId="26" xfId="0" applyFont="1" applyBorder="1" applyAlignment="1">
      <alignment vertical="center"/>
    </xf>
    <xf numFmtId="0" fontId="0" fillId="0" borderId="19" xfId="0" applyFont="1" applyBorder="1" applyAlignment="1">
      <alignment vertical="center"/>
    </xf>
    <xf numFmtId="0" fontId="7" fillId="0" borderId="15" xfId="0" applyFont="1" applyFill="1" applyBorder="1" applyAlignment="1">
      <alignment horizontal="distributed"/>
    </xf>
    <xf numFmtId="0" fontId="10" fillId="0" borderId="0" xfId="0" applyFont="1" applyFill="1" applyBorder="1" applyAlignment="1" quotePrefix="1">
      <alignment horizont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20" xfId="0" applyFont="1" applyBorder="1" applyAlignment="1">
      <alignment horizontal="distributed" vertical="center" indent="2"/>
    </xf>
    <xf numFmtId="0" fontId="9" fillId="0" borderId="33" xfId="0" applyFont="1" applyBorder="1" applyAlignment="1">
      <alignment horizontal="distributed" vertical="center" indent="2"/>
    </xf>
    <xf numFmtId="0" fontId="9" fillId="0" borderId="30" xfId="0" applyFont="1" applyBorder="1" applyAlignment="1">
      <alignment horizontal="distributed" vertical="center" indent="2"/>
    </xf>
    <xf numFmtId="0" fontId="7" fillId="0" borderId="11" xfId="0" applyFont="1" applyBorder="1" applyAlignment="1">
      <alignment horizontal="distributed" vertical="center"/>
    </xf>
    <xf numFmtId="0" fontId="7" fillId="0" borderId="26" xfId="0" applyFont="1" applyBorder="1" applyAlignment="1">
      <alignment horizontal="distributed" vertical="center"/>
    </xf>
    <xf numFmtId="0" fontId="7" fillId="0" borderId="19" xfId="0" applyFont="1" applyBorder="1" applyAlignment="1">
      <alignment horizontal="distributed" vertical="center"/>
    </xf>
    <xf numFmtId="0" fontId="7" fillId="0" borderId="11"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1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distributed" vertical="center" wrapText="1"/>
    </xf>
    <xf numFmtId="0" fontId="7" fillId="0" borderId="22" xfId="0" applyFont="1" applyBorder="1" applyAlignment="1">
      <alignment horizontal="distributed" vertical="center" wrapText="1"/>
    </xf>
    <xf numFmtId="0" fontId="7" fillId="0" borderId="28" xfId="0" applyFont="1" applyBorder="1" applyAlignment="1">
      <alignment horizontal="distributed" vertical="center" wrapText="1"/>
    </xf>
    <xf numFmtId="0" fontId="7" fillId="0" borderId="27" xfId="0" applyFont="1" applyBorder="1" applyAlignment="1">
      <alignment horizontal="distributed"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3" fillId="0" borderId="0" xfId="0" applyFont="1" applyBorder="1" applyAlignment="1">
      <alignment horizontal="center" vertical="center"/>
    </xf>
    <xf numFmtId="0" fontId="4" fillId="0" borderId="11"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10" xfId="0" applyFont="1" applyFill="1" applyBorder="1" applyAlignment="1">
      <alignment horizontal="distributed" vertical="center" indent="1"/>
    </xf>
    <xf numFmtId="0" fontId="4" fillId="0" borderId="11" xfId="0" applyFont="1" applyFill="1" applyBorder="1" applyAlignment="1">
      <alignment horizontal="distributed" vertical="center" indent="1"/>
    </xf>
    <xf numFmtId="0" fontId="4" fillId="0" borderId="26" xfId="0" applyFont="1" applyFill="1" applyBorder="1" applyAlignment="1">
      <alignment horizontal="distributed" vertical="center"/>
    </xf>
    <xf numFmtId="0" fontId="4" fillId="0" borderId="12" xfId="0" applyFont="1" applyFill="1" applyBorder="1" applyAlignment="1">
      <alignment vertical="center"/>
    </xf>
    <xf numFmtId="0" fontId="4" fillId="0" borderId="10" xfId="0" applyFont="1" applyFill="1" applyBorder="1" applyAlignment="1">
      <alignment horizontal="distributed"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1" fillId="0" borderId="11"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7" fillId="0" borderId="0" xfId="0" applyFont="1" applyFill="1" applyAlignment="1">
      <alignment horizontal="center" vertical="center"/>
    </xf>
    <xf numFmtId="0" fontId="11" fillId="0" borderId="11" xfId="0" applyFont="1" applyFill="1" applyBorder="1" applyAlignment="1">
      <alignment horizontal="distributed" vertical="center"/>
    </xf>
    <xf numFmtId="0" fontId="11" fillId="0" borderId="15" xfId="0" applyFont="1" applyFill="1" applyBorder="1" applyAlignment="1">
      <alignment vertical="center"/>
    </xf>
    <xf numFmtId="0" fontId="11" fillId="0" borderId="19" xfId="0" applyFont="1" applyFill="1" applyBorder="1" applyAlignment="1">
      <alignment horizontal="distributed" vertical="center"/>
    </xf>
    <xf numFmtId="0" fontId="11" fillId="0" borderId="26" xfId="0" applyFont="1" applyFill="1" applyBorder="1" applyAlignment="1">
      <alignment horizontal="center" vertical="center" shrinkToFit="1"/>
    </xf>
    <xf numFmtId="0" fontId="11" fillId="0" borderId="13" xfId="0" applyFont="1" applyBorder="1" applyAlignment="1">
      <alignment horizontal="distributed" vertical="center"/>
    </xf>
    <xf numFmtId="0" fontId="11" fillId="0" borderId="30" xfId="0" applyFont="1" applyBorder="1" applyAlignment="1">
      <alignment horizontal="distributed" vertical="center"/>
    </xf>
    <xf numFmtId="0" fontId="11" fillId="0" borderId="20" xfId="0" applyFont="1" applyBorder="1" applyAlignment="1">
      <alignment horizontal="distributed" vertical="center"/>
    </xf>
    <xf numFmtId="0" fontId="11" fillId="0" borderId="14" xfId="0" applyFont="1" applyBorder="1" applyAlignment="1">
      <alignment horizontal="distributed" vertical="center" wrapText="1"/>
    </xf>
    <xf numFmtId="0" fontId="11" fillId="0" borderId="29" xfId="0" applyFont="1" applyBorder="1" applyAlignment="1">
      <alignment horizontal="distributed" vertical="center"/>
    </xf>
    <xf numFmtId="0" fontId="11" fillId="0" borderId="17" xfId="0" applyFont="1" applyBorder="1" applyAlignment="1">
      <alignment horizontal="distributed" vertical="center"/>
    </xf>
    <xf numFmtId="0" fontId="11" fillId="0" borderId="24" xfId="0" applyFont="1" applyBorder="1" applyAlignment="1">
      <alignment horizontal="distributed" vertical="center"/>
    </xf>
    <xf numFmtId="0" fontId="11" fillId="0" borderId="31" xfId="0" applyFont="1" applyBorder="1" applyAlignment="1">
      <alignment horizontal="distributed" vertical="center" wrapText="1"/>
    </xf>
    <xf numFmtId="0" fontId="11" fillId="0" borderId="22" xfId="0" applyFont="1" applyBorder="1" applyAlignment="1">
      <alignment horizontal="distributed" vertical="center" wrapText="1"/>
    </xf>
    <xf numFmtId="0" fontId="11" fillId="0" borderId="28" xfId="0" applyFont="1" applyBorder="1" applyAlignment="1">
      <alignment horizontal="distributed" vertical="center" wrapText="1"/>
    </xf>
    <xf numFmtId="0" fontId="11" fillId="0" borderId="11" xfId="0" applyFont="1" applyBorder="1" applyAlignment="1">
      <alignment horizontal="distributed" vertical="center"/>
    </xf>
    <xf numFmtId="0" fontId="11" fillId="0" borderId="26" xfId="0" applyFont="1" applyBorder="1" applyAlignment="1">
      <alignment horizontal="distributed" vertical="center"/>
    </xf>
    <xf numFmtId="0" fontId="11" fillId="0" borderId="33" xfId="0" applyFont="1" applyBorder="1" applyAlignment="1">
      <alignment horizontal="distributed" vertical="center"/>
    </xf>
    <xf numFmtId="0" fontId="7" fillId="0" borderId="10" xfId="0" applyFont="1" applyFill="1" applyBorder="1" applyAlignment="1">
      <alignment horizontal="distributed" vertical="center" indent="5"/>
    </xf>
    <xf numFmtId="0" fontId="7" fillId="0" borderId="11" xfId="0" applyFont="1" applyFill="1" applyBorder="1" applyAlignment="1">
      <alignment horizontal="distributed" vertical="center" indent="5"/>
    </xf>
    <xf numFmtId="0" fontId="7" fillId="0" borderId="19" xfId="0" applyFont="1" applyFill="1" applyBorder="1" applyAlignment="1">
      <alignment horizontal="distributed" vertical="center" indent="5"/>
    </xf>
    <xf numFmtId="0" fontId="7" fillId="0" borderId="31" xfId="0" applyFont="1" applyFill="1" applyBorder="1" applyAlignment="1">
      <alignment horizontal="distributed" vertical="center"/>
    </xf>
    <xf numFmtId="0" fontId="7" fillId="0" borderId="28" xfId="0" applyFont="1" applyFill="1" applyBorder="1" applyAlignment="1">
      <alignment horizontal="distributed" vertical="center"/>
    </xf>
    <xf numFmtId="0" fontId="4" fillId="0" borderId="0" xfId="0" applyFont="1" applyFill="1" applyBorder="1" applyAlignment="1">
      <alignment horizontal="right" vertical="center"/>
    </xf>
    <xf numFmtId="0" fontId="7" fillId="0" borderId="31"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wrapText="1"/>
    </xf>
    <xf numFmtId="0" fontId="0" fillId="0" borderId="28"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3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3" xfId="0" applyFont="1" applyFill="1" applyBorder="1" applyAlignment="1">
      <alignment horizontal="center" vertical="center"/>
    </xf>
    <xf numFmtId="0" fontId="11" fillId="0" borderId="31" xfId="0" applyFont="1" applyFill="1" applyBorder="1" applyAlignment="1">
      <alignment horizontal="center" vertical="center" wrapText="1"/>
    </xf>
    <xf numFmtId="0" fontId="14" fillId="0" borderId="28" xfId="0" applyFont="1" applyFill="1" applyBorder="1" applyAlignment="1">
      <alignment horizontal="center" vertical="center"/>
    </xf>
    <xf numFmtId="0" fontId="7" fillId="0" borderId="0" xfId="0" applyFont="1" applyFill="1" applyBorder="1" applyAlignment="1" quotePrefix="1">
      <alignment horizontal="center" vertical="center"/>
    </xf>
    <xf numFmtId="0" fontId="7" fillId="0" borderId="21" xfId="0" applyFont="1" applyFill="1" applyBorder="1" applyAlignment="1" quotePrefix="1">
      <alignment horizontal="center" vertical="center"/>
    </xf>
    <xf numFmtId="0" fontId="10" fillId="0" borderId="18" xfId="0" applyFont="1" applyFill="1" applyBorder="1" applyAlignment="1" quotePrefix="1">
      <alignment horizontal="center" vertical="center"/>
    </xf>
    <xf numFmtId="0" fontId="10" fillId="0" borderId="24" xfId="0" applyFont="1" applyFill="1" applyBorder="1" applyAlignment="1" quotePrefix="1">
      <alignment horizontal="center" vertical="center"/>
    </xf>
    <xf numFmtId="0" fontId="7" fillId="0" borderId="11" xfId="0" applyFont="1" applyFill="1" applyBorder="1" applyAlignment="1">
      <alignment horizontal="distributed" vertical="center"/>
    </xf>
    <xf numFmtId="0" fontId="7" fillId="0" borderId="19" xfId="0" applyFont="1" applyFill="1" applyBorder="1" applyAlignment="1">
      <alignment horizontal="distributed" vertical="center"/>
    </xf>
    <xf numFmtId="0" fontId="11" fillId="0" borderId="0" xfId="0" applyFont="1" applyFill="1" applyBorder="1" applyAlignment="1">
      <alignment horizontal="right" vertical="center"/>
    </xf>
    <xf numFmtId="0" fontId="7" fillId="0" borderId="15"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3"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26" xfId="0" applyFont="1" applyFill="1" applyBorder="1" applyAlignment="1">
      <alignment horizontal="distributed" vertical="center"/>
    </xf>
    <xf numFmtId="0" fontId="4" fillId="0" borderId="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5"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JB16"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0</xdr:colOff>
      <xdr:row>7</xdr:row>
      <xdr:rowOff>0</xdr:rowOff>
    </xdr:to>
    <xdr:sp>
      <xdr:nvSpPr>
        <xdr:cNvPr id="1" name="Line 1"/>
        <xdr:cNvSpPr>
          <a:spLocks/>
        </xdr:cNvSpPr>
      </xdr:nvSpPr>
      <xdr:spPr>
        <a:xfrm>
          <a:off x="0" y="809625"/>
          <a:ext cx="146685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9525</xdr:rowOff>
    </xdr:from>
    <xdr:to>
      <xdr:col>2</xdr:col>
      <xdr:colOff>9525</xdr:colOff>
      <xdr:row>6</xdr:row>
      <xdr:rowOff>371475</xdr:rowOff>
    </xdr:to>
    <xdr:sp>
      <xdr:nvSpPr>
        <xdr:cNvPr id="1" name="Line 1"/>
        <xdr:cNvSpPr>
          <a:spLocks/>
        </xdr:cNvSpPr>
      </xdr:nvSpPr>
      <xdr:spPr>
        <a:xfrm>
          <a:off x="19050" y="828675"/>
          <a:ext cx="93345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3"/>
  <sheetViews>
    <sheetView showGridLines="0" tabSelected="1" zoomScalePageLayoutView="0" workbookViewId="0" topLeftCell="A1">
      <selection activeCell="B22" sqref="B22"/>
    </sheetView>
  </sheetViews>
  <sheetFormatPr defaultColWidth="9.00390625" defaultRowHeight="13.5"/>
  <cols>
    <col min="1" max="1" width="3.50390625" style="15" customWidth="1"/>
    <col min="2" max="2" width="9.00390625" style="15" customWidth="1"/>
    <col min="3" max="3" width="14.375" style="15" customWidth="1"/>
    <col min="4" max="16384" width="9.00390625" style="15" customWidth="1"/>
  </cols>
  <sheetData>
    <row r="1" ht="18.75">
      <c r="A1" s="14" t="s">
        <v>442</v>
      </c>
    </row>
    <row r="2" ht="18.75">
      <c r="B2" s="14" t="s">
        <v>133</v>
      </c>
    </row>
    <row r="4" spans="2:5" ht="13.5">
      <c r="B4" s="16" t="s">
        <v>142</v>
      </c>
      <c r="C4" s="210" t="s">
        <v>211</v>
      </c>
      <c r="D4" s="210" t="s">
        <v>303</v>
      </c>
      <c r="E4" s="210"/>
    </row>
    <row r="5" spans="2:5" ht="13.5">
      <c r="B5" s="16" t="s">
        <v>139</v>
      </c>
      <c r="C5" s="210" t="s">
        <v>211</v>
      </c>
      <c r="D5" s="210" t="s">
        <v>302</v>
      </c>
      <c r="E5" s="210"/>
    </row>
    <row r="6" spans="2:5" ht="13.5">
      <c r="B6" s="16" t="s">
        <v>208</v>
      </c>
      <c r="C6" s="210" t="s">
        <v>211</v>
      </c>
      <c r="D6" s="210" t="s">
        <v>300</v>
      </c>
      <c r="E6" s="210"/>
    </row>
    <row r="7" spans="2:12" ht="13.5">
      <c r="B7" s="16"/>
      <c r="C7" s="210"/>
      <c r="D7" s="210" t="s">
        <v>233</v>
      </c>
      <c r="E7" s="210"/>
      <c r="L7" s="210"/>
    </row>
    <row r="8" spans="2:12" ht="13.5">
      <c r="B8" s="16" t="s">
        <v>209</v>
      </c>
      <c r="C8" s="210" t="s">
        <v>211</v>
      </c>
      <c r="D8" s="210" t="s">
        <v>301</v>
      </c>
      <c r="E8" s="210"/>
      <c r="L8" s="210"/>
    </row>
    <row r="9" spans="2:12" ht="13.5">
      <c r="B9" s="16"/>
      <c r="C9" s="210"/>
      <c r="D9" s="210" t="s">
        <v>210</v>
      </c>
      <c r="E9" s="210"/>
      <c r="L9" s="210"/>
    </row>
    <row r="10" spans="2:5" ht="13.5">
      <c r="B10" s="16" t="s">
        <v>134</v>
      </c>
      <c r="C10" s="210" t="s">
        <v>276</v>
      </c>
      <c r="D10" s="210"/>
      <c r="E10" s="210"/>
    </row>
    <row r="11" spans="2:3" ht="13.5">
      <c r="B11" s="16" t="s">
        <v>135</v>
      </c>
      <c r="C11" s="15" t="s">
        <v>166</v>
      </c>
    </row>
    <row r="12" spans="2:3" ht="13.5">
      <c r="B12" s="16" t="s">
        <v>136</v>
      </c>
      <c r="C12" s="15" t="s">
        <v>167</v>
      </c>
    </row>
    <row r="13" spans="2:3" ht="13.5">
      <c r="B13" s="16" t="s">
        <v>137</v>
      </c>
      <c r="C13" s="15" t="s">
        <v>168</v>
      </c>
    </row>
    <row r="14" spans="2:3" ht="13.5">
      <c r="B14" s="16" t="s">
        <v>138</v>
      </c>
      <c r="C14" s="15" t="s">
        <v>141</v>
      </c>
    </row>
    <row r="15" spans="2:3" ht="13.5">
      <c r="B15" s="16" t="s">
        <v>304</v>
      </c>
      <c r="C15" s="15" t="s">
        <v>318</v>
      </c>
    </row>
    <row r="16" spans="2:3" ht="13.5">
      <c r="B16" s="16" t="s">
        <v>305</v>
      </c>
      <c r="C16" s="15" t="s">
        <v>319</v>
      </c>
    </row>
    <row r="17" spans="2:3" ht="13.5">
      <c r="B17" s="16" t="s">
        <v>306</v>
      </c>
      <c r="C17" s="15" t="s">
        <v>140</v>
      </c>
    </row>
    <row r="18" spans="2:12" ht="13.5">
      <c r="B18" s="16"/>
      <c r="L18" s="210"/>
    </row>
    <row r="19" ht="13.5">
      <c r="B19" s="16"/>
    </row>
    <row r="23" ht="13.5">
      <c r="B23" s="16"/>
    </row>
  </sheetData>
  <sheetProtection/>
  <hyperlinks>
    <hyperlink ref="B4" location="'11-1(1)変更なし'!A1" display="11-1(1)"/>
    <hyperlink ref="B5" location="'11-1(2)変更なし'!A1" display="11-1(2)"/>
    <hyperlink ref="B10" location="'11-2（変更なし）'!A1" display="11-2"/>
    <hyperlink ref="B11" location="'11-3'!A1" display="11-3"/>
    <hyperlink ref="B12" location="'11-4'!A1" display="11-4"/>
    <hyperlink ref="B13" location="'11-5'!A1" display="11-5"/>
    <hyperlink ref="B14" location="'11-6'!A1" display="11-6"/>
    <hyperlink ref="B15" location="'11-7(1)'!A1" display="11-7(1)"/>
    <hyperlink ref="B16" location="'11-7(2)'!Print_Area" display="11-7(2)"/>
    <hyperlink ref="B17" location="'11-8'!A1" display="11-8"/>
    <hyperlink ref="B6:B8" location="'11-1(2)'!A1" display="11-1(2)"/>
    <hyperlink ref="B6" location="'11-1(3)変更なし'!A1" display="11-1(3)"/>
    <hyperlink ref="B8" location="'11-1(4)変更なし'!A1" display="11-1(4)"/>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1:W13"/>
  <sheetViews>
    <sheetView showGridLines="0" view="pageBreakPreview" zoomScaleSheetLayoutView="100" zoomScalePageLayoutView="0" workbookViewId="0" topLeftCell="A1">
      <pane xSplit="1" ySplit="9" topLeftCell="B10" activePane="bottomRight" state="frozen"/>
      <selection pane="topLeft" activeCell="G10" sqref="G10"/>
      <selection pane="topRight" activeCell="G10" sqref="G10"/>
      <selection pane="bottomLeft" activeCell="G10" sqref="G10"/>
      <selection pane="bottomRight" activeCell="C4" sqref="C4"/>
    </sheetView>
  </sheetViews>
  <sheetFormatPr defaultColWidth="9.00390625" defaultRowHeight="13.5"/>
  <cols>
    <col min="1" max="1" width="10.75390625" style="4" customWidth="1"/>
    <col min="2" max="2" width="7.625" style="4" customWidth="1"/>
    <col min="3" max="3" width="6.875" style="4" customWidth="1"/>
    <col min="4" max="4" width="8.625" style="4" customWidth="1"/>
    <col min="5" max="5" width="7.75390625" style="4" customWidth="1"/>
    <col min="6" max="6" width="8.25390625" style="4" customWidth="1"/>
    <col min="7" max="7" width="6.50390625" style="4" customWidth="1"/>
    <col min="8" max="8" width="8.25390625" style="4" customWidth="1"/>
    <col min="9" max="9" width="6.50390625" style="4" customWidth="1"/>
    <col min="10" max="10" width="8.25390625" style="4" customWidth="1"/>
    <col min="11" max="11" width="6.50390625" style="4" customWidth="1"/>
    <col min="12" max="12" width="8.25390625" style="4" customWidth="1"/>
    <col min="13" max="13" width="8.125" style="4" customWidth="1"/>
    <col min="14" max="14" width="8.75390625" style="4" customWidth="1"/>
    <col min="15" max="15" width="8.125" style="4" customWidth="1"/>
    <col min="16" max="16" width="8.75390625" style="4" customWidth="1"/>
    <col min="17" max="17" width="8.125" style="4" customWidth="1"/>
    <col min="18" max="23" width="8.375" style="4" customWidth="1"/>
    <col min="24" max="16384" width="9.00390625" style="4" customWidth="1"/>
  </cols>
  <sheetData>
    <row r="1" ht="14.25">
      <c r="A1" s="169" t="s">
        <v>169</v>
      </c>
    </row>
    <row r="2" ht="14.25">
      <c r="A2" s="1" t="s">
        <v>12</v>
      </c>
    </row>
    <row r="3" spans="1:12" ht="18">
      <c r="A3" s="365" t="s">
        <v>312</v>
      </c>
      <c r="B3" s="365"/>
      <c r="C3" s="365"/>
      <c r="D3" s="365"/>
      <c r="E3" s="365"/>
      <c r="F3" s="365"/>
      <c r="G3" s="365"/>
      <c r="H3" s="365"/>
      <c r="I3" s="365"/>
      <c r="J3" s="365"/>
      <c r="K3" s="365"/>
      <c r="L3" s="365"/>
    </row>
    <row r="4" ht="14.25">
      <c r="W4" s="25" t="s">
        <v>120</v>
      </c>
    </row>
    <row r="5" ht="6" customHeight="1" thickBot="1"/>
    <row r="6" spans="1:23" s="24" customFormat="1" ht="17.25" customHeight="1" thickTop="1">
      <c r="A6" s="206"/>
      <c r="B6" s="468" t="s">
        <v>246</v>
      </c>
      <c r="C6" s="471" t="s">
        <v>244</v>
      </c>
      <c r="D6" s="472"/>
      <c r="E6" s="472"/>
      <c r="F6" s="472"/>
      <c r="G6" s="472"/>
      <c r="H6" s="472"/>
      <c r="I6" s="472"/>
      <c r="J6" s="472"/>
      <c r="K6" s="472"/>
      <c r="L6" s="472"/>
      <c r="M6" s="472" t="s">
        <v>245</v>
      </c>
      <c r="N6" s="472"/>
      <c r="O6" s="472"/>
      <c r="P6" s="472"/>
      <c r="Q6" s="472"/>
      <c r="R6" s="472"/>
      <c r="S6" s="472"/>
      <c r="T6" s="472"/>
      <c r="U6" s="472"/>
      <c r="V6" s="472"/>
      <c r="W6" s="472"/>
    </row>
    <row r="7" spans="1:23" s="24" customFormat="1" ht="17.25" customHeight="1">
      <c r="A7" s="207"/>
      <c r="B7" s="469"/>
      <c r="C7" s="464" t="s">
        <v>243</v>
      </c>
      <c r="D7" s="465"/>
      <c r="E7" s="463" t="s">
        <v>242</v>
      </c>
      <c r="F7" s="473"/>
      <c r="G7" s="473"/>
      <c r="H7" s="473"/>
      <c r="I7" s="473"/>
      <c r="J7" s="473"/>
      <c r="K7" s="473"/>
      <c r="L7" s="462"/>
      <c r="M7" s="463" t="s">
        <v>119</v>
      </c>
      <c r="N7" s="473"/>
      <c r="O7" s="473"/>
      <c r="P7" s="473"/>
      <c r="Q7" s="473"/>
      <c r="R7" s="462"/>
      <c r="S7" s="463" t="s">
        <v>118</v>
      </c>
      <c r="T7" s="473"/>
      <c r="U7" s="473"/>
      <c r="V7" s="473"/>
      <c r="W7" s="473"/>
    </row>
    <row r="8" spans="1:23" s="24" customFormat="1" ht="30" customHeight="1">
      <c r="A8" s="207"/>
      <c r="B8" s="470"/>
      <c r="C8" s="466"/>
      <c r="D8" s="467"/>
      <c r="E8" s="463" t="s">
        <v>117</v>
      </c>
      <c r="F8" s="462"/>
      <c r="G8" s="461" t="s">
        <v>116</v>
      </c>
      <c r="H8" s="461"/>
      <c r="I8" s="462" t="s">
        <v>10</v>
      </c>
      <c r="J8" s="461"/>
      <c r="K8" s="461" t="s">
        <v>115</v>
      </c>
      <c r="L8" s="463"/>
      <c r="M8" s="462" t="s">
        <v>23</v>
      </c>
      <c r="N8" s="461"/>
      <c r="O8" s="461" t="s">
        <v>114</v>
      </c>
      <c r="P8" s="461"/>
      <c r="Q8" s="463" t="s">
        <v>30</v>
      </c>
      <c r="R8" s="462"/>
      <c r="S8" s="183" t="s">
        <v>259</v>
      </c>
      <c r="T8" s="183" t="s">
        <v>113</v>
      </c>
      <c r="U8" s="212" t="s">
        <v>247</v>
      </c>
      <c r="V8" s="212" t="s">
        <v>225</v>
      </c>
      <c r="W8" s="187" t="s">
        <v>30</v>
      </c>
    </row>
    <row r="9" spans="1:23" s="24" customFormat="1" ht="30" customHeight="1">
      <c r="A9" s="208"/>
      <c r="B9" s="186" t="s">
        <v>112</v>
      </c>
      <c r="C9" s="186" t="s">
        <v>112</v>
      </c>
      <c r="D9" s="40" t="s">
        <v>215</v>
      </c>
      <c r="E9" s="186" t="s">
        <v>112</v>
      </c>
      <c r="F9" s="40" t="s">
        <v>215</v>
      </c>
      <c r="G9" s="186" t="s">
        <v>112</v>
      </c>
      <c r="H9" s="40" t="s">
        <v>215</v>
      </c>
      <c r="I9" s="185" t="s">
        <v>112</v>
      </c>
      <c r="J9" s="40" t="s">
        <v>215</v>
      </c>
      <c r="K9" s="186" t="s">
        <v>112</v>
      </c>
      <c r="L9" s="337" t="s">
        <v>215</v>
      </c>
      <c r="M9" s="185" t="s">
        <v>112</v>
      </c>
      <c r="N9" s="40" t="s">
        <v>215</v>
      </c>
      <c r="O9" s="186" t="s">
        <v>112</v>
      </c>
      <c r="P9" s="40" t="s">
        <v>215</v>
      </c>
      <c r="Q9" s="186" t="s">
        <v>112</v>
      </c>
      <c r="R9" s="40" t="s">
        <v>215</v>
      </c>
      <c r="S9" s="186" t="s">
        <v>112</v>
      </c>
      <c r="T9" s="186" t="s">
        <v>112</v>
      </c>
      <c r="U9" s="186" t="s">
        <v>112</v>
      </c>
      <c r="V9" s="184" t="s">
        <v>112</v>
      </c>
      <c r="W9" s="184" t="s">
        <v>112</v>
      </c>
    </row>
    <row r="10" spans="1:23" s="24" customFormat="1" ht="30" customHeight="1">
      <c r="A10" s="188" t="s">
        <v>440</v>
      </c>
      <c r="B10" s="211">
        <v>5165</v>
      </c>
      <c r="C10" s="189">
        <v>4662</v>
      </c>
      <c r="D10" s="189">
        <v>474415</v>
      </c>
      <c r="E10" s="189">
        <v>2624</v>
      </c>
      <c r="F10" s="189">
        <v>350577</v>
      </c>
      <c r="G10" s="189">
        <v>1628</v>
      </c>
      <c r="H10" s="189">
        <v>78791</v>
      </c>
      <c r="I10" s="189">
        <v>26</v>
      </c>
      <c r="J10" s="189">
        <v>2521</v>
      </c>
      <c r="K10" s="189">
        <v>384</v>
      </c>
      <c r="L10" s="189">
        <v>42526</v>
      </c>
      <c r="M10" s="189">
        <v>4578</v>
      </c>
      <c r="N10" s="189">
        <v>466836</v>
      </c>
      <c r="O10" s="189">
        <v>84</v>
      </c>
      <c r="P10" s="189">
        <v>7579</v>
      </c>
      <c r="Q10" s="190" t="s">
        <v>111</v>
      </c>
      <c r="R10" s="190" t="s">
        <v>111</v>
      </c>
      <c r="S10" s="189">
        <v>4245</v>
      </c>
      <c r="T10" s="190" t="s">
        <v>111</v>
      </c>
      <c r="U10" s="189">
        <v>384</v>
      </c>
      <c r="V10" s="190" t="s">
        <v>111</v>
      </c>
      <c r="W10" s="191">
        <v>33</v>
      </c>
    </row>
    <row r="11" spans="1:23" s="24" customFormat="1" ht="30" customHeight="1">
      <c r="A11" s="188" t="s">
        <v>428</v>
      </c>
      <c r="B11" s="189">
        <v>5252</v>
      </c>
      <c r="C11" s="189">
        <v>4827</v>
      </c>
      <c r="D11" s="189">
        <v>483874</v>
      </c>
      <c r="E11" s="189">
        <v>2598</v>
      </c>
      <c r="F11" s="189">
        <v>340676</v>
      </c>
      <c r="G11" s="189">
        <v>1653</v>
      </c>
      <c r="H11" s="189">
        <v>82315</v>
      </c>
      <c r="I11" s="189">
        <v>13</v>
      </c>
      <c r="J11" s="189">
        <v>1747</v>
      </c>
      <c r="K11" s="189">
        <v>563</v>
      </c>
      <c r="L11" s="189">
        <v>59136</v>
      </c>
      <c r="M11" s="189">
        <v>4762</v>
      </c>
      <c r="N11" s="189">
        <v>477069</v>
      </c>
      <c r="O11" s="189">
        <v>64</v>
      </c>
      <c r="P11" s="189">
        <v>6673</v>
      </c>
      <c r="Q11" s="190">
        <v>1</v>
      </c>
      <c r="R11" s="190">
        <v>132</v>
      </c>
      <c r="S11" s="189">
        <v>4245</v>
      </c>
      <c r="T11" s="190">
        <v>30</v>
      </c>
      <c r="U11" s="189">
        <v>532</v>
      </c>
      <c r="V11" s="190" t="s">
        <v>111</v>
      </c>
      <c r="W11" s="189">
        <v>20</v>
      </c>
    </row>
    <row r="12" spans="1:23" s="74" customFormat="1" ht="30" customHeight="1">
      <c r="A12" s="338">
        <v>2</v>
      </c>
      <c r="B12" s="286"/>
      <c r="C12" s="286"/>
      <c r="D12" s="363">
        <v>406112</v>
      </c>
      <c r="E12" s="363">
        <v>2386</v>
      </c>
      <c r="F12" s="363">
        <v>308321</v>
      </c>
      <c r="G12" s="363">
        <v>1194</v>
      </c>
      <c r="H12" s="363">
        <v>55814</v>
      </c>
      <c r="I12" s="362">
        <v>10</v>
      </c>
      <c r="J12" s="362">
        <v>903</v>
      </c>
      <c r="K12" s="362">
        <v>371</v>
      </c>
      <c r="L12" s="363">
        <v>41074</v>
      </c>
      <c r="M12" s="363">
        <v>3920</v>
      </c>
      <c r="N12" s="363">
        <v>401664</v>
      </c>
      <c r="O12" s="362">
        <v>41</v>
      </c>
      <c r="P12" s="363">
        <v>4448</v>
      </c>
      <c r="Q12" s="364">
        <v>0</v>
      </c>
      <c r="R12" s="364">
        <v>0</v>
      </c>
      <c r="S12" s="286">
        <v>3831</v>
      </c>
      <c r="T12" s="287">
        <v>0</v>
      </c>
      <c r="U12" s="286">
        <v>114</v>
      </c>
      <c r="V12" s="78">
        <v>0</v>
      </c>
      <c r="W12" s="286">
        <v>16</v>
      </c>
    </row>
    <row r="13" s="24" customFormat="1" ht="17.25" customHeight="1">
      <c r="A13" s="94" t="s">
        <v>415</v>
      </c>
    </row>
  </sheetData>
  <sheetProtection/>
  <mergeCells count="15">
    <mergeCell ref="M6:W6"/>
    <mergeCell ref="S7:W7"/>
    <mergeCell ref="M8:N8"/>
    <mergeCell ref="O8:P8"/>
    <mergeCell ref="M7:R7"/>
    <mergeCell ref="Q8:R8"/>
    <mergeCell ref="G8:H8"/>
    <mergeCell ref="I8:J8"/>
    <mergeCell ref="A3:L3"/>
    <mergeCell ref="K8:L8"/>
    <mergeCell ref="C7:D8"/>
    <mergeCell ref="B6:B8"/>
    <mergeCell ref="C6:L6"/>
    <mergeCell ref="E7:L7"/>
    <mergeCell ref="E8:F8"/>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scale="89" r:id="rId3"/>
  <colBreaks count="1" manualBreakCount="1">
    <brk id="12" min="1" max="12" man="1"/>
  </colBreaks>
  <legacyDrawing r:id="rId2"/>
</worksheet>
</file>

<file path=xl/worksheets/sheet11.xml><?xml version="1.0" encoding="utf-8"?>
<worksheet xmlns="http://schemas.openxmlformats.org/spreadsheetml/2006/main" xmlns:r="http://schemas.openxmlformats.org/officeDocument/2006/relationships">
  <sheetPr>
    <tabColor rgb="FFFFFF00"/>
  </sheetPr>
  <dimension ref="A1:DA12"/>
  <sheetViews>
    <sheetView showGridLines="0" view="pageBreakPreview" zoomScaleSheetLayoutView="100" zoomScalePageLayoutView="0" workbookViewId="0" topLeftCell="A1">
      <selection activeCell="C17" sqref="C17"/>
    </sheetView>
  </sheetViews>
  <sheetFormatPr defaultColWidth="9.00390625" defaultRowHeight="13.5"/>
  <cols>
    <col min="1" max="1" width="16.00390625" style="9" customWidth="1"/>
    <col min="2" max="2" width="3.25390625" style="9" bestFit="1" customWidth="1"/>
    <col min="3" max="7" width="14.50390625" style="9" customWidth="1"/>
    <col min="8" max="12" width="18.375" style="9" customWidth="1"/>
    <col min="13" max="16384" width="9.00390625" style="9" customWidth="1"/>
  </cols>
  <sheetData>
    <row r="1" spans="1:2" ht="13.5">
      <c r="A1" s="43" t="s">
        <v>169</v>
      </c>
      <c r="B1" s="281"/>
    </row>
    <row r="2" spans="1:2" ht="13.5">
      <c r="A2" s="30" t="s">
        <v>0</v>
      </c>
      <c r="B2" s="30"/>
    </row>
    <row r="3" spans="1:12" ht="17.25">
      <c r="A3" s="35" t="s">
        <v>308</v>
      </c>
      <c r="B3" s="35"/>
      <c r="C3" s="35"/>
      <c r="D3" s="35"/>
      <c r="E3" s="35"/>
      <c r="F3" s="35"/>
      <c r="G3" s="35"/>
      <c r="H3" s="35"/>
      <c r="I3" s="35"/>
      <c r="J3" s="35"/>
      <c r="K3" s="35"/>
      <c r="L3" s="35"/>
    </row>
    <row r="4" spans="1:76" ht="13.5">
      <c r="A4" s="31" t="s">
        <v>289</v>
      </c>
      <c r="B4" s="31"/>
      <c r="C4" s="31"/>
      <c r="D4" s="31"/>
      <c r="E4" s="31"/>
      <c r="F4" s="31"/>
      <c r="G4" s="31"/>
      <c r="H4" s="31"/>
      <c r="I4" s="31"/>
      <c r="J4" s="31"/>
      <c r="K4" s="479" t="s">
        <v>127</v>
      </c>
      <c r="L4" s="479"/>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row>
    <row r="5" spans="1:76" ht="6" customHeight="1" thickBot="1">
      <c r="A5" s="32"/>
      <c r="B5" s="32"/>
      <c r="C5" s="32"/>
      <c r="D5" s="32"/>
      <c r="E5" s="32"/>
      <c r="F5" s="32"/>
      <c r="G5" s="32"/>
      <c r="H5" s="32"/>
      <c r="I5" s="32"/>
      <c r="J5" s="32"/>
      <c r="K5" s="33"/>
      <c r="L5" s="33"/>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row>
    <row r="6" spans="1:12" s="94" customFormat="1" ht="22.5" customHeight="1" thickTop="1">
      <c r="A6" s="172" t="s">
        <v>164</v>
      </c>
      <c r="B6" s="172"/>
      <c r="C6" s="477" t="s">
        <v>15</v>
      </c>
      <c r="D6" s="474" t="s">
        <v>126</v>
      </c>
      <c r="E6" s="474"/>
      <c r="F6" s="474"/>
      <c r="G6" s="475"/>
      <c r="H6" s="476" t="s">
        <v>125</v>
      </c>
      <c r="I6" s="474"/>
      <c r="J6" s="474"/>
      <c r="K6" s="474"/>
      <c r="L6" s="475"/>
    </row>
    <row r="7" spans="1:12" s="94" customFormat="1" ht="22.5" customHeight="1">
      <c r="A7" s="173" t="s">
        <v>165</v>
      </c>
      <c r="B7" s="173"/>
      <c r="C7" s="478"/>
      <c r="D7" s="174" t="s">
        <v>15</v>
      </c>
      <c r="E7" s="174" t="s">
        <v>94</v>
      </c>
      <c r="F7" s="174" t="s">
        <v>124</v>
      </c>
      <c r="G7" s="319" t="s">
        <v>123</v>
      </c>
      <c r="H7" s="318" t="s">
        <v>15</v>
      </c>
      <c r="I7" s="174" t="s">
        <v>93</v>
      </c>
      <c r="J7" s="174" t="s">
        <v>122</v>
      </c>
      <c r="K7" s="174" t="s">
        <v>121</v>
      </c>
      <c r="L7" s="175" t="s">
        <v>30</v>
      </c>
    </row>
    <row r="8" spans="1:12" s="94" customFormat="1" ht="26.25" customHeight="1">
      <c r="A8" s="283" t="s">
        <v>441</v>
      </c>
      <c r="B8" s="284"/>
      <c r="C8" s="176">
        <v>186950.4223</v>
      </c>
      <c r="D8" s="176">
        <v>122326.1567</v>
      </c>
      <c r="E8" s="176">
        <v>38174.803</v>
      </c>
      <c r="F8" s="177">
        <v>73214.8417</v>
      </c>
      <c r="G8" s="176">
        <v>10936.511999999999</v>
      </c>
      <c r="H8" s="176">
        <v>64624.2656</v>
      </c>
      <c r="I8" s="176">
        <v>35899.5481</v>
      </c>
      <c r="J8" s="176">
        <v>20055.5798</v>
      </c>
      <c r="K8" s="176">
        <v>7623.5846</v>
      </c>
      <c r="L8" s="176">
        <v>1045.5530999999999</v>
      </c>
    </row>
    <row r="9" spans="1:12" s="94" customFormat="1" ht="26.25" customHeight="1">
      <c r="A9" s="283" t="s">
        <v>429</v>
      </c>
      <c r="B9" s="178"/>
      <c r="C9" s="176">
        <v>322659.69169999997</v>
      </c>
      <c r="D9" s="176">
        <v>212343.13559999998</v>
      </c>
      <c r="E9" s="176">
        <v>48701.822700000004</v>
      </c>
      <c r="F9" s="177">
        <v>155341.3963</v>
      </c>
      <c r="G9" s="176">
        <v>8299.9166</v>
      </c>
      <c r="H9" s="176">
        <v>110316.55609999999</v>
      </c>
      <c r="I9" s="176">
        <v>61864.17119999999</v>
      </c>
      <c r="J9" s="176">
        <v>45785.5608</v>
      </c>
      <c r="K9" s="176">
        <v>1335.0791</v>
      </c>
      <c r="L9" s="176">
        <v>1331.7450000000001</v>
      </c>
    </row>
    <row r="10" spans="1:105" s="182" customFormat="1" ht="26.25" customHeight="1">
      <c r="A10" s="339">
        <v>2</v>
      </c>
      <c r="B10" s="179"/>
      <c r="C10" s="288">
        <v>293497.9009</v>
      </c>
      <c r="D10" s="288">
        <v>208043.2292</v>
      </c>
      <c r="E10" s="288">
        <v>58894.13550000001</v>
      </c>
      <c r="F10" s="289">
        <v>126345.8671</v>
      </c>
      <c r="G10" s="288">
        <v>22803.226599999995</v>
      </c>
      <c r="H10" s="288">
        <v>85454.67169999999</v>
      </c>
      <c r="I10" s="288">
        <v>47347.2063</v>
      </c>
      <c r="J10" s="288">
        <v>29429.6769</v>
      </c>
      <c r="K10" s="288">
        <v>7838.782200000001</v>
      </c>
      <c r="L10" s="288">
        <v>839.0063</v>
      </c>
      <c r="M10" s="180"/>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c r="CV10" s="181"/>
      <c r="CW10" s="181"/>
      <c r="CX10" s="181"/>
      <c r="CY10" s="181"/>
      <c r="CZ10" s="181"/>
      <c r="DA10" s="181"/>
    </row>
    <row r="11" ht="6.75" customHeight="1">
      <c r="A11" s="94"/>
    </row>
    <row r="12" spans="1:13" ht="17.25" customHeight="1">
      <c r="A12" s="94" t="s">
        <v>128</v>
      </c>
      <c r="B12" s="94"/>
      <c r="G12" s="10"/>
      <c r="M12" s="34"/>
    </row>
  </sheetData>
  <sheetProtection/>
  <mergeCells count="4">
    <mergeCell ref="D6:G6"/>
    <mergeCell ref="H6:L6"/>
    <mergeCell ref="C6:C7"/>
    <mergeCell ref="K4:L4"/>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FFFF00"/>
  </sheetPr>
  <dimension ref="A1:U12"/>
  <sheetViews>
    <sheetView showGridLines="0" view="pageBreakPreview" zoomScale="90" zoomScaleSheetLayoutView="90" zoomScalePageLayoutView="0" workbookViewId="0" topLeftCell="A1">
      <selection activeCell="D3" sqref="D3"/>
    </sheetView>
  </sheetViews>
  <sheetFormatPr defaultColWidth="9.00390625" defaultRowHeight="13.5"/>
  <cols>
    <col min="1" max="1" width="9.125" style="4" customWidth="1"/>
    <col min="2" max="2" width="3.25390625" style="4" bestFit="1" customWidth="1"/>
    <col min="3" max="11" width="8.75390625" style="4" customWidth="1"/>
    <col min="12" max="15" width="8.625" style="4" customWidth="1"/>
    <col min="16" max="16" width="11.00390625" style="4" customWidth="1"/>
    <col min="17" max="21" width="8.625" style="4" customWidth="1"/>
    <col min="22" max="16384" width="9.00390625" style="4" customWidth="1"/>
  </cols>
  <sheetData>
    <row r="1" spans="1:2" ht="13.5">
      <c r="A1" s="169" t="s">
        <v>169</v>
      </c>
      <c r="B1" s="281"/>
    </row>
    <row r="2" spans="1:2" ht="13.5">
      <c r="A2" s="1" t="s">
        <v>0</v>
      </c>
      <c r="B2" s="1"/>
    </row>
    <row r="3" spans="1:11" ht="17.25" customHeight="1">
      <c r="A3" s="5"/>
      <c r="B3" s="5"/>
      <c r="C3" s="5"/>
      <c r="D3" s="5"/>
      <c r="E3" s="5" t="s">
        <v>308</v>
      </c>
      <c r="F3" s="5"/>
      <c r="G3" s="5"/>
      <c r="H3" s="5"/>
      <c r="I3" s="5"/>
      <c r="J3" s="5"/>
      <c r="K3" s="5"/>
    </row>
    <row r="4" spans="1:21" ht="14.25" customHeight="1">
      <c r="A4" s="2" t="s">
        <v>290</v>
      </c>
      <c r="B4" s="2"/>
      <c r="T4" s="500" t="s">
        <v>313</v>
      </c>
      <c r="U4" s="500"/>
    </row>
    <row r="5" spans="1:21" ht="6" customHeight="1" thickBot="1">
      <c r="A5" s="257"/>
      <c r="B5" s="257"/>
      <c r="C5" s="9"/>
      <c r="D5" s="9"/>
      <c r="E5" s="9"/>
      <c r="F5" s="9"/>
      <c r="G5" s="9"/>
      <c r="H5" s="9"/>
      <c r="I5" s="9"/>
      <c r="J5" s="9"/>
      <c r="K5" s="9"/>
      <c r="L5" s="9"/>
      <c r="M5" s="9"/>
      <c r="N5" s="9"/>
      <c r="O5" s="9"/>
      <c r="P5" s="9"/>
      <c r="Q5" s="9"/>
      <c r="R5" s="9"/>
      <c r="S5" s="9"/>
      <c r="T5" s="9"/>
      <c r="U5" s="9"/>
    </row>
    <row r="6" spans="1:21" s="22" customFormat="1" ht="22.5" customHeight="1" thickTop="1">
      <c r="A6" s="503" t="s">
        <v>291</v>
      </c>
      <c r="B6" s="504"/>
      <c r="C6" s="498" t="s">
        <v>217</v>
      </c>
      <c r="D6" s="499"/>
      <c r="E6" s="480" t="s">
        <v>220</v>
      </c>
      <c r="F6" s="484" t="s">
        <v>222</v>
      </c>
      <c r="G6" s="490" t="s">
        <v>132</v>
      </c>
      <c r="H6" s="480" t="s">
        <v>219</v>
      </c>
      <c r="I6" s="490" t="s">
        <v>131</v>
      </c>
      <c r="J6" s="484" t="s">
        <v>221</v>
      </c>
      <c r="K6" s="486" t="s">
        <v>218</v>
      </c>
      <c r="L6" s="487" t="s">
        <v>223</v>
      </c>
      <c r="M6" s="489" t="s">
        <v>130</v>
      </c>
      <c r="N6" s="484" t="s">
        <v>432</v>
      </c>
      <c r="O6" s="490" t="s">
        <v>129</v>
      </c>
      <c r="P6" s="492" t="s">
        <v>270</v>
      </c>
      <c r="Q6" s="490" t="s">
        <v>258</v>
      </c>
      <c r="R6" s="480" t="s">
        <v>224</v>
      </c>
      <c r="S6" s="480" t="s">
        <v>271</v>
      </c>
      <c r="T6" s="480" t="s">
        <v>272</v>
      </c>
      <c r="U6" s="482" t="s">
        <v>30</v>
      </c>
    </row>
    <row r="7" spans="1:21" s="22" customFormat="1" ht="30" customHeight="1">
      <c r="A7" s="505" t="s">
        <v>292</v>
      </c>
      <c r="B7" s="506"/>
      <c r="C7" s="258" t="s">
        <v>216</v>
      </c>
      <c r="D7" s="225" t="s">
        <v>273</v>
      </c>
      <c r="E7" s="481"/>
      <c r="F7" s="491"/>
      <c r="G7" s="491"/>
      <c r="H7" s="481"/>
      <c r="I7" s="491"/>
      <c r="J7" s="485"/>
      <c r="K7" s="483"/>
      <c r="L7" s="488"/>
      <c r="M7" s="488"/>
      <c r="N7" s="491"/>
      <c r="O7" s="491"/>
      <c r="P7" s="493"/>
      <c r="Q7" s="491"/>
      <c r="R7" s="481"/>
      <c r="S7" s="481"/>
      <c r="T7" s="481"/>
      <c r="U7" s="483"/>
    </row>
    <row r="8" spans="1:21" s="22" customFormat="1" ht="26.25" customHeight="1">
      <c r="A8" s="501" t="s">
        <v>441</v>
      </c>
      <c r="B8" s="502"/>
      <c r="C8" s="259">
        <v>2177</v>
      </c>
      <c r="D8" s="259">
        <v>186950</v>
      </c>
      <c r="E8" s="259">
        <v>7679</v>
      </c>
      <c r="F8" s="259">
        <v>5838</v>
      </c>
      <c r="G8" s="259">
        <v>70580</v>
      </c>
      <c r="H8" s="259">
        <v>2345</v>
      </c>
      <c r="I8" s="259">
        <v>4029</v>
      </c>
      <c r="J8" s="259">
        <v>977</v>
      </c>
      <c r="K8" s="259">
        <v>11053</v>
      </c>
      <c r="L8" s="261">
        <v>570</v>
      </c>
      <c r="M8" s="261">
        <v>3798</v>
      </c>
      <c r="N8" s="261" t="s">
        <v>111</v>
      </c>
      <c r="O8" s="261">
        <v>316</v>
      </c>
      <c r="P8" s="261">
        <v>69906</v>
      </c>
      <c r="Q8" s="261">
        <v>617</v>
      </c>
      <c r="R8" s="261">
        <v>8</v>
      </c>
      <c r="S8" s="261">
        <v>4123</v>
      </c>
      <c r="T8" s="261">
        <v>1434</v>
      </c>
      <c r="U8" s="261">
        <v>3677</v>
      </c>
    </row>
    <row r="9" spans="1:21" s="22" customFormat="1" ht="26.25" customHeight="1">
      <c r="A9" s="494" t="s">
        <v>428</v>
      </c>
      <c r="B9" s="495"/>
      <c r="C9" s="259">
        <v>3125</v>
      </c>
      <c r="D9" s="259">
        <v>322660</v>
      </c>
      <c r="E9" s="259">
        <v>20893</v>
      </c>
      <c r="F9" s="259">
        <v>7910</v>
      </c>
      <c r="G9" s="259">
        <v>82436</v>
      </c>
      <c r="H9" s="259">
        <v>7594</v>
      </c>
      <c r="I9" s="259">
        <v>7108</v>
      </c>
      <c r="J9" s="259">
        <v>2891</v>
      </c>
      <c r="K9" s="259">
        <v>23119</v>
      </c>
      <c r="L9" s="261">
        <v>931</v>
      </c>
      <c r="M9" s="261">
        <v>7162</v>
      </c>
      <c r="N9" s="261" t="s">
        <v>111</v>
      </c>
      <c r="O9" s="261">
        <v>807</v>
      </c>
      <c r="P9" s="261">
        <v>151201</v>
      </c>
      <c r="Q9" s="261">
        <v>442</v>
      </c>
      <c r="R9" s="261">
        <v>7</v>
      </c>
      <c r="S9" s="261">
        <v>3337</v>
      </c>
      <c r="T9" s="261">
        <v>1001</v>
      </c>
      <c r="U9" s="261">
        <v>5821</v>
      </c>
    </row>
    <row r="10" spans="1:21" s="88" customFormat="1" ht="26.25" customHeight="1">
      <c r="A10" s="496">
        <v>2</v>
      </c>
      <c r="B10" s="497"/>
      <c r="C10" s="290">
        <v>2446.7421</v>
      </c>
      <c r="D10" s="290">
        <v>293497.9009</v>
      </c>
      <c r="E10" s="290">
        <v>42197</v>
      </c>
      <c r="F10" s="290">
        <f>424+6039+1580</f>
        <v>8043</v>
      </c>
      <c r="G10" s="290">
        <v>75379.8027</v>
      </c>
      <c r="H10" s="290">
        <f>22.4993+4272.4288</f>
        <v>4294.9281</v>
      </c>
      <c r="I10" s="290">
        <v>9306.75</v>
      </c>
      <c r="J10" s="290">
        <v>954</v>
      </c>
      <c r="K10" s="290">
        <v>9751</v>
      </c>
      <c r="L10" s="291">
        <v>267</v>
      </c>
      <c r="M10" s="291">
        <v>1664</v>
      </c>
      <c r="N10" s="291">
        <v>0</v>
      </c>
      <c r="O10" s="291">
        <v>580</v>
      </c>
      <c r="P10" s="291">
        <v>123925</v>
      </c>
      <c r="Q10" s="291">
        <v>131</v>
      </c>
      <c r="R10" s="291">
        <v>0</v>
      </c>
      <c r="S10" s="291">
        <v>2547</v>
      </c>
      <c r="T10" s="291">
        <v>2029</v>
      </c>
      <c r="U10" s="291">
        <v>12428</v>
      </c>
    </row>
    <row r="11" spans="1:21" ht="18" customHeight="1">
      <c r="A11" s="94"/>
      <c r="B11" s="94"/>
      <c r="C11" s="9"/>
      <c r="D11" s="9"/>
      <c r="E11" s="9"/>
      <c r="F11" s="9"/>
      <c r="G11" s="9"/>
      <c r="H11" s="9"/>
      <c r="I11" s="9"/>
      <c r="J11" s="9"/>
      <c r="K11" s="260"/>
      <c r="L11" s="9"/>
      <c r="M11" s="9"/>
      <c r="N11" s="9"/>
      <c r="O11" s="9"/>
      <c r="P11" s="9"/>
      <c r="Q11" s="9"/>
      <c r="R11" s="9"/>
      <c r="S11" s="9"/>
      <c r="T11" s="9"/>
      <c r="U11" s="9"/>
    </row>
    <row r="12" spans="1:11" ht="18" customHeight="1">
      <c r="A12" s="94" t="s">
        <v>416</v>
      </c>
      <c r="B12" s="94"/>
      <c r="K12" s="11"/>
    </row>
  </sheetData>
  <sheetProtection/>
  <mergeCells count="24">
    <mergeCell ref="T4:U4"/>
    <mergeCell ref="A8:B8"/>
    <mergeCell ref="Q6:Q7"/>
    <mergeCell ref="I6:I7"/>
    <mergeCell ref="E6:E7"/>
    <mergeCell ref="F6:F7"/>
    <mergeCell ref="N6:N7"/>
    <mergeCell ref="H6:H7"/>
    <mergeCell ref="A6:B6"/>
    <mergeCell ref="A7:B7"/>
    <mergeCell ref="G6:G7"/>
    <mergeCell ref="R6:R7"/>
    <mergeCell ref="P6:P7"/>
    <mergeCell ref="A9:B9"/>
    <mergeCell ref="A10:B10"/>
    <mergeCell ref="C6:D6"/>
    <mergeCell ref="T6:T7"/>
    <mergeCell ref="U6:U7"/>
    <mergeCell ref="J6:J7"/>
    <mergeCell ref="K6:K7"/>
    <mergeCell ref="L6:L7"/>
    <mergeCell ref="M6:M7"/>
    <mergeCell ref="S6:S7"/>
    <mergeCell ref="O6:O7"/>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fitToHeight="0" fitToWidth="0"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FFFF00"/>
  </sheetPr>
  <dimension ref="A1:O35"/>
  <sheetViews>
    <sheetView showGridLines="0" view="pageBreakPreview" zoomScaleNormal="70" zoomScaleSheetLayoutView="100" zoomScalePageLayoutView="0" workbookViewId="0" topLeftCell="A1">
      <pane ySplit="7" topLeftCell="A8" activePane="bottomLeft" state="frozen"/>
      <selection pane="topLeft" activeCell="D13" sqref="D13"/>
      <selection pane="bottomLeft" activeCell="S19" sqref="S19"/>
    </sheetView>
  </sheetViews>
  <sheetFormatPr defaultColWidth="9.00390625" defaultRowHeight="13.5"/>
  <cols>
    <col min="1" max="1" width="9.375" style="9" customWidth="1"/>
    <col min="2" max="14" width="6.375" style="9" customWidth="1"/>
    <col min="15" max="16384" width="9.00390625" style="9" customWidth="1"/>
  </cols>
  <sheetData>
    <row r="1" ht="13.5">
      <c r="A1" s="249" t="s">
        <v>169</v>
      </c>
    </row>
    <row r="2" ht="13.5">
      <c r="A2" s="30" t="s">
        <v>12</v>
      </c>
    </row>
    <row r="3" spans="1:14" ht="17.25">
      <c r="A3" s="452" t="s">
        <v>307</v>
      </c>
      <c r="B3" s="452"/>
      <c r="C3" s="452"/>
      <c r="D3" s="452"/>
      <c r="E3" s="452"/>
      <c r="F3" s="452"/>
      <c r="G3" s="452"/>
      <c r="H3" s="452"/>
      <c r="I3" s="452"/>
      <c r="J3" s="452"/>
      <c r="K3" s="452"/>
      <c r="L3" s="452"/>
      <c r="M3" s="452"/>
      <c r="N3" s="452"/>
    </row>
    <row r="4" spans="2:14" ht="13.5">
      <c r="B4" s="263"/>
      <c r="C4" s="263"/>
      <c r="D4" s="263"/>
      <c r="E4" s="263"/>
      <c r="F4" s="510" t="s">
        <v>430</v>
      </c>
      <c r="G4" s="510"/>
      <c r="H4" s="510"/>
      <c r="I4" s="510"/>
      <c r="J4" s="224"/>
      <c r="K4" s="224"/>
      <c r="L4" s="224"/>
      <c r="M4" s="224"/>
      <c r="N4" s="262" t="s">
        <v>174</v>
      </c>
    </row>
    <row r="5" spans="1:14" ht="6" customHeight="1" thickBot="1">
      <c r="A5" s="224"/>
      <c r="B5" s="224"/>
      <c r="C5" s="224"/>
      <c r="D5" s="224"/>
      <c r="E5" s="224"/>
      <c r="F5" s="224"/>
      <c r="G5" s="224"/>
      <c r="H5" s="224"/>
      <c r="I5" s="224"/>
      <c r="J5" s="224"/>
      <c r="K5" s="224"/>
      <c r="L5" s="224"/>
      <c r="M5" s="224"/>
      <c r="N5" s="224"/>
    </row>
    <row r="6" spans="1:15" s="94" customFormat="1" ht="17.25" customHeight="1" thickTop="1">
      <c r="A6" s="507" t="s">
        <v>75</v>
      </c>
      <c r="B6" s="498" t="s">
        <v>74</v>
      </c>
      <c r="C6" s="509"/>
      <c r="D6" s="509"/>
      <c r="E6" s="509"/>
      <c r="F6" s="509"/>
      <c r="G6" s="499"/>
      <c r="H6" s="498" t="s">
        <v>73</v>
      </c>
      <c r="I6" s="509"/>
      <c r="J6" s="509"/>
      <c r="K6" s="509"/>
      <c r="L6" s="509"/>
      <c r="M6" s="509"/>
      <c r="N6" s="509"/>
      <c r="O6" s="229"/>
    </row>
    <row r="7" spans="1:14" s="94" customFormat="1" ht="45" customHeight="1">
      <c r="A7" s="508"/>
      <c r="B7" s="174" t="s">
        <v>15</v>
      </c>
      <c r="C7" s="174" t="s">
        <v>68</v>
      </c>
      <c r="D7" s="174" t="s">
        <v>72</v>
      </c>
      <c r="E7" s="174" t="s">
        <v>71</v>
      </c>
      <c r="F7" s="174" t="s">
        <v>70</v>
      </c>
      <c r="G7" s="174" t="s">
        <v>69</v>
      </c>
      <c r="H7" s="174" t="s">
        <v>15</v>
      </c>
      <c r="I7" s="174" t="s">
        <v>68</v>
      </c>
      <c r="J7" s="225" t="s">
        <v>172</v>
      </c>
      <c r="K7" s="225" t="s">
        <v>173</v>
      </c>
      <c r="L7" s="225" t="s">
        <v>71</v>
      </c>
      <c r="M7" s="225" t="s">
        <v>70</v>
      </c>
      <c r="N7" s="226" t="s">
        <v>69</v>
      </c>
    </row>
    <row r="8" spans="1:14" s="94" customFormat="1" ht="28.5" customHeight="1">
      <c r="A8" s="230" t="s">
        <v>440</v>
      </c>
      <c r="B8" s="89">
        <v>43</v>
      </c>
      <c r="C8" s="90">
        <v>0</v>
      </c>
      <c r="D8" s="90">
        <v>0</v>
      </c>
      <c r="E8" s="90">
        <v>0</v>
      </c>
      <c r="F8" s="90">
        <v>0</v>
      </c>
      <c r="G8" s="227">
        <v>43</v>
      </c>
      <c r="H8" s="228">
        <v>8314</v>
      </c>
      <c r="I8" s="91">
        <v>556</v>
      </c>
      <c r="J8" s="91">
        <v>327</v>
      </c>
      <c r="K8" s="91">
        <v>688</v>
      </c>
      <c r="L8" s="91">
        <v>90</v>
      </c>
      <c r="M8" s="91">
        <v>6290</v>
      </c>
      <c r="N8" s="91">
        <v>363</v>
      </c>
    </row>
    <row r="9" spans="1:14" s="94" customFormat="1" ht="28.5" customHeight="1">
      <c r="A9" s="149" t="s">
        <v>428</v>
      </c>
      <c r="B9" s="89">
        <v>0</v>
      </c>
      <c r="C9" s="90">
        <v>0</v>
      </c>
      <c r="D9" s="90">
        <v>0</v>
      </c>
      <c r="E9" s="90">
        <v>0</v>
      </c>
      <c r="F9" s="90">
        <v>0</v>
      </c>
      <c r="G9" s="90">
        <v>0</v>
      </c>
      <c r="H9" s="91">
        <v>8262</v>
      </c>
      <c r="I9" s="91">
        <v>522</v>
      </c>
      <c r="J9" s="91">
        <v>325</v>
      </c>
      <c r="K9" s="91">
        <v>688</v>
      </c>
      <c r="L9" s="91">
        <v>90</v>
      </c>
      <c r="M9" s="91">
        <v>6274</v>
      </c>
      <c r="N9" s="91">
        <v>363</v>
      </c>
    </row>
    <row r="10" spans="1:15" s="182" customFormat="1" ht="28.5" customHeight="1">
      <c r="A10" s="340">
        <v>2</v>
      </c>
      <c r="B10" s="292">
        <v>0</v>
      </c>
      <c r="C10" s="292">
        <v>0</v>
      </c>
      <c r="D10" s="292">
        <v>0</v>
      </c>
      <c r="E10" s="292">
        <v>0</v>
      </c>
      <c r="F10" s="292">
        <v>0</v>
      </c>
      <c r="G10" s="292">
        <v>0</v>
      </c>
      <c r="H10" s="292">
        <v>8230</v>
      </c>
      <c r="I10" s="292">
        <v>502</v>
      </c>
      <c r="J10" s="292">
        <v>313</v>
      </c>
      <c r="K10" s="292">
        <v>688</v>
      </c>
      <c r="L10" s="292">
        <v>90</v>
      </c>
      <c r="M10" s="292">
        <v>6274</v>
      </c>
      <c r="N10" s="292">
        <v>363</v>
      </c>
      <c r="O10" s="264"/>
    </row>
    <row r="11" spans="1:15" s="94" customFormat="1" ht="28.5" customHeight="1">
      <c r="A11" s="229"/>
      <c r="B11" s="89"/>
      <c r="C11" s="90"/>
      <c r="D11" s="90"/>
      <c r="E11" s="90"/>
      <c r="F11" s="90"/>
      <c r="G11" s="90"/>
      <c r="H11" s="90"/>
      <c r="I11" s="90"/>
      <c r="J11" s="90"/>
      <c r="K11" s="90"/>
      <c r="L11" s="90"/>
      <c r="M11" s="90"/>
      <c r="N11" s="90"/>
      <c r="O11" s="93"/>
    </row>
    <row r="12" spans="1:15" s="94" customFormat="1" ht="28.5" customHeight="1">
      <c r="A12" s="230" t="s">
        <v>67</v>
      </c>
      <c r="B12" s="293">
        <v>0</v>
      </c>
      <c r="C12" s="90"/>
      <c r="D12" s="90"/>
      <c r="E12" s="90"/>
      <c r="F12" s="90"/>
      <c r="G12" s="90"/>
      <c r="H12" s="294">
        <v>1876</v>
      </c>
      <c r="I12" s="90">
        <v>12</v>
      </c>
      <c r="J12" s="90"/>
      <c r="K12" s="90"/>
      <c r="L12" s="90"/>
      <c r="M12" s="90">
        <v>1674</v>
      </c>
      <c r="N12" s="90">
        <v>190</v>
      </c>
      <c r="O12" s="93"/>
    </row>
    <row r="13" spans="1:15" s="94" customFormat="1" ht="28.5" customHeight="1">
      <c r="A13" s="230"/>
      <c r="B13" s="89"/>
      <c r="C13" s="90"/>
      <c r="D13" s="90"/>
      <c r="E13" s="90"/>
      <c r="F13" s="90"/>
      <c r="G13" s="90"/>
      <c r="H13" s="91"/>
      <c r="I13" s="91"/>
      <c r="J13" s="91"/>
      <c r="K13" s="91"/>
      <c r="L13" s="91"/>
      <c r="M13" s="91"/>
      <c r="N13" s="91"/>
      <c r="O13" s="93"/>
    </row>
    <row r="14" spans="1:15" s="94" customFormat="1" ht="28.5" customHeight="1">
      <c r="A14" s="230" t="s">
        <v>66</v>
      </c>
      <c r="B14" s="295">
        <v>0</v>
      </c>
      <c r="C14" s="90"/>
      <c r="D14" s="90"/>
      <c r="E14" s="90"/>
      <c r="F14" s="90"/>
      <c r="G14" s="90"/>
      <c r="H14" s="294">
        <v>1474</v>
      </c>
      <c r="I14" s="91">
        <v>24</v>
      </c>
      <c r="J14" s="91">
        <v>28</v>
      </c>
      <c r="K14" s="91">
        <v>150</v>
      </c>
      <c r="L14" s="90">
        <v>4</v>
      </c>
      <c r="M14" s="91">
        <v>1095</v>
      </c>
      <c r="N14" s="90">
        <v>173</v>
      </c>
      <c r="O14" s="93"/>
    </row>
    <row r="15" spans="1:15" s="94" customFormat="1" ht="28.5" customHeight="1">
      <c r="A15" s="230" t="s">
        <v>65</v>
      </c>
      <c r="B15" s="295">
        <v>0</v>
      </c>
      <c r="C15" s="90"/>
      <c r="D15" s="90"/>
      <c r="E15" s="90"/>
      <c r="F15" s="90"/>
      <c r="G15" s="90"/>
      <c r="H15" s="294">
        <v>1098</v>
      </c>
      <c r="I15" s="91">
        <v>6</v>
      </c>
      <c r="J15" s="91">
        <v>78</v>
      </c>
      <c r="K15" s="91">
        <v>126</v>
      </c>
      <c r="L15" s="90"/>
      <c r="M15" s="91">
        <v>888</v>
      </c>
      <c r="N15" s="90"/>
      <c r="O15" s="93"/>
    </row>
    <row r="16" spans="1:15" s="94" customFormat="1" ht="28.5" customHeight="1">
      <c r="A16" s="230" t="s">
        <v>64</v>
      </c>
      <c r="B16" s="295">
        <v>0</v>
      </c>
      <c r="C16" s="90"/>
      <c r="D16" s="90"/>
      <c r="E16" s="90"/>
      <c r="F16" s="90"/>
      <c r="G16" s="90"/>
      <c r="H16" s="294">
        <v>580</v>
      </c>
      <c r="I16" s="91">
        <v>126</v>
      </c>
      <c r="J16" s="91">
        <v>12</v>
      </c>
      <c r="K16" s="91">
        <v>80</v>
      </c>
      <c r="L16" s="91">
        <v>56</v>
      </c>
      <c r="M16" s="91">
        <v>306</v>
      </c>
      <c r="N16" s="90"/>
      <c r="O16" s="93"/>
    </row>
    <row r="17" spans="1:15" s="94" customFormat="1" ht="28.5" customHeight="1">
      <c r="A17" s="230" t="s">
        <v>63</v>
      </c>
      <c r="B17" s="295">
        <v>0</v>
      </c>
      <c r="C17" s="90"/>
      <c r="D17" s="90"/>
      <c r="E17" s="90"/>
      <c r="F17" s="90"/>
      <c r="G17" s="90"/>
      <c r="H17" s="294">
        <v>163</v>
      </c>
      <c r="I17" s="91"/>
      <c r="J17" s="91"/>
      <c r="K17" s="91">
        <v>80</v>
      </c>
      <c r="L17" s="90"/>
      <c r="M17" s="91">
        <v>83</v>
      </c>
      <c r="N17" s="90"/>
      <c r="O17" s="93"/>
    </row>
    <row r="18" spans="1:15" s="94" customFormat="1" ht="28.5" customHeight="1">
      <c r="A18" s="230" t="s">
        <v>62</v>
      </c>
      <c r="B18" s="295">
        <v>0</v>
      </c>
      <c r="C18" s="90"/>
      <c r="D18" s="90"/>
      <c r="E18" s="90"/>
      <c r="F18" s="90"/>
      <c r="G18" s="90"/>
      <c r="H18" s="294">
        <v>129</v>
      </c>
      <c r="I18" s="91">
        <v>29</v>
      </c>
      <c r="J18" s="90"/>
      <c r="K18" s="90"/>
      <c r="L18" s="90">
        <v>12</v>
      </c>
      <c r="M18" s="91">
        <v>88</v>
      </c>
      <c r="N18" s="90"/>
      <c r="O18" s="93"/>
    </row>
    <row r="19" spans="1:15" s="94" customFormat="1" ht="28.5" customHeight="1">
      <c r="A19" s="230" t="s">
        <v>274</v>
      </c>
      <c r="B19" s="295">
        <v>0</v>
      </c>
      <c r="C19" s="90"/>
      <c r="D19" s="90"/>
      <c r="E19" s="90"/>
      <c r="F19" s="90"/>
      <c r="G19" s="90"/>
      <c r="H19" s="294">
        <v>474</v>
      </c>
      <c r="I19" s="91">
        <v>16</v>
      </c>
      <c r="J19" s="91">
        <v>18</v>
      </c>
      <c r="K19" s="91">
        <v>17</v>
      </c>
      <c r="L19" s="90"/>
      <c r="M19" s="91">
        <v>423</v>
      </c>
      <c r="N19" s="90"/>
      <c r="O19" s="93"/>
    </row>
    <row r="20" spans="1:15" s="94" customFormat="1" ht="28.5" customHeight="1">
      <c r="A20" s="230" t="s">
        <v>61</v>
      </c>
      <c r="B20" s="295">
        <v>0</v>
      </c>
      <c r="C20" s="90"/>
      <c r="D20" s="90"/>
      <c r="E20" s="90"/>
      <c r="F20" s="90"/>
      <c r="G20" s="90"/>
      <c r="H20" s="294">
        <v>322</v>
      </c>
      <c r="I20" s="91">
        <v>84</v>
      </c>
      <c r="J20" s="91">
        <v>50</v>
      </c>
      <c r="K20" s="91">
        <v>52</v>
      </c>
      <c r="L20" s="90"/>
      <c r="M20" s="91">
        <v>136</v>
      </c>
      <c r="N20" s="90"/>
      <c r="O20" s="93"/>
    </row>
    <row r="21" spans="1:15" s="94" customFormat="1" ht="28.5" customHeight="1">
      <c r="A21" s="230" t="s">
        <v>60</v>
      </c>
      <c r="B21" s="295">
        <v>0</v>
      </c>
      <c r="C21" s="90"/>
      <c r="D21" s="90"/>
      <c r="E21" s="90"/>
      <c r="F21" s="90"/>
      <c r="G21" s="90"/>
      <c r="H21" s="294">
        <v>806</v>
      </c>
      <c r="I21" s="91">
        <v>41</v>
      </c>
      <c r="J21" s="91">
        <v>80</v>
      </c>
      <c r="K21" s="91">
        <v>102</v>
      </c>
      <c r="L21" s="91">
        <v>8</v>
      </c>
      <c r="M21" s="91">
        <v>575</v>
      </c>
      <c r="N21" s="90"/>
      <c r="O21" s="93"/>
    </row>
    <row r="22" spans="1:15" s="94" customFormat="1" ht="28.5" customHeight="1">
      <c r="A22" s="230" t="s">
        <v>59</v>
      </c>
      <c r="B22" s="295">
        <v>0</v>
      </c>
      <c r="C22" s="90"/>
      <c r="D22" s="90"/>
      <c r="E22" s="90"/>
      <c r="F22" s="90"/>
      <c r="G22" s="90"/>
      <c r="H22" s="294">
        <v>430</v>
      </c>
      <c r="I22" s="90">
        <v>8</v>
      </c>
      <c r="J22" s="90"/>
      <c r="K22" s="91"/>
      <c r="L22" s="90"/>
      <c r="M22" s="91">
        <v>422</v>
      </c>
      <c r="N22" s="90"/>
      <c r="O22" s="93"/>
    </row>
    <row r="23" spans="1:15" s="94" customFormat="1" ht="28.5" customHeight="1">
      <c r="A23" s="92"/>
      <c r="B23" s="89"/>
      <c r="C23" s="90"/>
      <c r="D23" s="90"/>
      <c r="E23" s="90"/>
      <c r="F23" s="90"/>
      <c r="G23" s="90"/>
      <c r="H23" s="90"/>
      <c r="I23" s="91"/>
      <c r="J23" s="91"/>
      <c r="K23" s="91"/>
      <c r="L23" s="91"/>
      <c r="M23" s="91"/>
      <c r="N23" s="90"/>
      <c r="O23" s="93"/>
    </row>
    <row r="24" spans="1:15" s="94" customFormat="1" ht="28.5" customHeight="1">
      <c r="A24" s="230" t="s">
        <v>58</v>
      </c>
      <c r="B24" s="293">
        <v>0</v>
      </c>
      <c r="C24" s="90"/>
      <c r="D24" s="90"/>
      <c r="E24" s="90"/>
      <c r="F24" s="90"/>
      <c r="G24" s="90"/>
      <c r="H24" s="294">
        <v>121</v>
      </c>
      <c r="I24" s="90"/>
      <c r="J24" s="90"/>
      <c r="K24" s="90"/>
      <c r="L24" s="90"/>
      <c r="M24" s="91">
        <v>121</v>
      </c>
      <c r="N24" s="90"/>
      <c r="O24" s="93"/>
    </row>
    <row r="25" spans="1:15" s="94" customFormat="1" ht="28.5" customHeight="1">
      <c r="A25" s="230" t="s">
        <v>57</v>
      </c>
      <c r="B25" s="293">
        <v>0</v>
      </c>
      <c r="C25" s="90"/>
      <c r="D25" s="90"/>
      <c r="E25" s="90"/>
      <c r="F25" s="90"/>
      <c r="G25" s="90"/>
      <c r="H25" s="294">
        <v>0</v>
      </c>
      <c r="I25" s="90"/>
      <c r="J25" s="90"/>
      <c r="K25" s="90"/>
      <c r="L25" s="90"/>
      <c r="M25" s="90"/>
      <c r="N25" s="90"/>
      <c r="O25" s="93"/>
    </row>
    <row r="26" spans="1:15" s="94" customFormat="1" ht="28.5" customHeight="1">
      <c r="A26" s="230" t="s">
        <v>56</v>
      </c>
      <c r="B26" s="293">
        <v>0</v>
      </c>
      <c r="C26" s="90"/>
      <c r="D26" s="90"/>
      <c r="E26" s="90"/>
      <c r="F26" s="90"/>
      <c r="G26" s="90"/>
      <c r="H26" s="294">
        <v>64</v>
      </c>
      <c r="I26" s="90">
        <v>6</v>
      </c>
      <c r="J26" s="91"/>
      <c r="K26" s="91">
        <v>4</v>
      </c>
      <c r="L26" s="90"/>
      <c r="M26" s="91">
        <v>54</v>
      </c>
      <c r="N26" s="90"/>
      <c r="O26" s="93"/>
    </row>
    <row r="27" spans="1:15" s="94" customFormat="1" ht="28.5" customHeight="1">
      <c r="A27" s="230" t="s">
        <v>55</v>
      </c>
      <c r="B27" s="293">
        <v>0</v>
      </c>
      <c r="C27" s="90"/>
      <c r="D27" s="90"/>
      <c r="E27" s="90"/>
      <c r="F27" s="90"/>
      <c r="G27" s="90"/>
      <c r="H27" s="294">
        <v>201</v>
      </c>
      <c r="I27" s="91">
        <v>72</v>
      </c>
      <c r="J27" s="91">
        <v>20</v>
      </c>
      <c r="K27" s="90"/>
      <c r="L27" s="91">
        <v>10</v>
      </c>
      <c r="M27" s="91">
        <v>99</v>
      </c>
      <c r="N27" s="90"/>
      <c r="O27" s="93"/>
    </row>
    <row r="28" spans="1:15" s="94" customFormat="1" ht="28.5" customHeight="1">
      <c r="A28" s="230" t="s">
        <v>54</v>
      </c>
      <c r="B28" s="293">
        <v>0</v>
      </c>
      <c r="C28" s="90"/>
      <c r="D28" s="90"/>
      <c r="E28" s="90"/>
      <c r="F28" s="90"/>
      <c r="G28" s="90"/>
      <c r="H28" s="294">
        <v>227</v>
      </c>
      <c r="I28" s="91">
        <v>19</v>
      </c>
      <c r="J28" s="91">
        <v>10</v>
      </c>
      <c r="K28" s="91">
        <v>39</v>
      </c>
      <c r="L28" s="90"/>
      <c r="M28" s="91">
        <v>159</v>
      </c>
      <c r="N28" s="90"/>
      <c r="O28" s="93"/>
    </row>
    <row r="29" spans="1:15" s="94" customFormat="1" ht="28.5" customHeight="1">
      <c r="A29" s="230" t="s">
        <v>53</v>
      </c>
      <c r="B29" s="293">
        <v>0</v>
      </c>
      <c r="C29" s="90"/>
      <c r="D29" s="90"/>
      <c r="E29" s="90"/>
      <c r="F29" s="90"/>
      <c r="G29" s="90"/>
      <c r="H29" s="294">
        <v>205</v>
      </c>
      <c r="I29" s="91">
        <v>30</v>
      </c>
      <c r="J29" s="91">
        <v>1</v>
      </c>
      <c r="K29" s="91">
        <v>38</v>
      </c>
      <c r="L29" s="90"/>
      <c r="M29" s="91">
        <v>136</v>
      </c>
      <c r="N29" s="90"/>
      <c r="O29" s="93"/>
    </row>
    <row r="30" spans="1:15" s="94" customFormat="1" ht="28.5" customHeight="1">
      <c r="A30" s="230" t="s">
        <v>275</v>
      </c>
      <c r="B30" s="293">
        <v>0</v>
      </c>
      <c r="C30" s="90"/>
      <c r="D30" s="90"/>
      <c r="E30" s="90"/>
      <c r="F30" s="90"/>
      <c r="G30" s="90"/>
      <c r="H30" s="294">
        <v>44</v>
      </c>
      <c r="I30" s="91">
        <v>29</v>
      </c>
      <c r="J30" s="90"/>
      <c r="K30" s="90"/>
      <c r="L30" s="90"/>
      <c r="M30" s="91">
        <v>15</v>
      </c>
      <c r="N30" s="90"/>
      <c r="O30" s="93"/>
    </row>
    <row r="31" spans="1:15" s="94" customFormat="1" ht="28.5" customHeight="1">
      <c r="A31" s="230" t="s">
        <v>52</v>
      </c>
      <c r="B31" s="293">
        <v>0</v>
      </c>
      <c r="C31" s="90"/>
      <c r="D31" s="90"/>
      <c r="E31" s="90"/>
      <c r="F31" s="90"/>
      <c r="G31" s="90"/>
      <c r="H31" s="296">
        <v>16</v>
      </c>
      <c r="I31" s="297"/>
      <c r="J31" s="298">
        <v>16</v>
      </c>
      <c r="K31" s="90"/>
      <c r="L31" s="90"/>
      <c r="M31" s="90"/>
      <c r="N31" s="90"/>
      <c r="O31" s="93"/>
    </row>
    <row r="32" spans="1:15" ht="13.5" customHeight="1">
      <c r="A32" s="231" t="s">
        <v>417</v>
      </c>
      <c r="B32" s="232"/>
      <c r="C32" s="233"/>
      <c r="D32" s="233"/>
      <c r="E32" s="233"/>
      <c r="F32" s="233"/>
      <c r="G32" s="233"/>
      <c r="H32" s="234"/>
      <c r="I32" s="234"/>
      <c r="J32" s="234"/>
      <c r="K32" s="234"/>
      <c r="L32" s="234"/>
      <c r="M32" s="234"/>
      <c r="N32" s="234"/>
      <c r="O32" s="10"/>
    </row>
    <row r="33" spans="1:15" ht="6" customHeight="1">
      <c r="A33" s="265"/>
      <c r="B33" s="266"/>
      <c r="C33" s="266"/>
      <c r="D33" s="266"/>
      <c r="E33" s="266"/>
      <c r="F33" s="266"/>
      <c r="G33" s="266"/>
      <c r="H33" s="267"/>
      <c r="I33" s="267"/>
      <c r="J33" s="267"/>
      <c r="K33" s="267"/>
      <c r="L33" s="267"/>
      <c r="M33" s="267"/>
      <c r="N33" s="267"/>
      <c r="O33" s="268"/>
    </row>
    <row r="35" spans="8:14" ht="13.5">
      <c r="H35" s="10"/>
      <c r="I35" s="10"/>
      <c r="J35" s="10"/>
      <c r="K35" s="10"/>
      <c r="L35" s="10"/>
      <c r="M35" s="10"/>
      <c r="N35" s="10"/>
    </row>
  </sheetData>
  <sheetProtection/>
  <mergeCells count="5">
    <mergeCell ref="A6:A7"/>
    <mergeCell ref="B6:G6"/>
    <mergeCell ref="H6:N6"/>
    <mergeCell ref="A3:N3"/>
    <mergeCell ref="F4:I4"/>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9"/>
  <sheetViews>
    <sheetView showGridLines="0" view="pageBreakPreview" zoomScaleNormal="85" zoomScaleSheetLayoutView="100" zoomScalePageLayoutView="0" workbookViewId="0" topLeftCell="A1">
      <selection activeCell="A1" sqref="A1"/>
    </sheetView>
  </sheetViews>
  <sheetFormatPr defaultColWidth="15.00390625" defaultRowHeight="13.5"/>
  <cols>
    <col min="1" max="1" width="25.50390625" style="130" customWidth="1"/>
    <col min="2" max="2" width="13.50390625" style="130" customWidth="1"/>
    <col min="3" max="11" width="13.25390625" style="130" customWidth="1"/>
    <col min="12" max="16384" width="15.00390625" style="130" customWidth="1"/>
  </cols>
  <sheetData>
    <row r="1" s="203" customFormat="1" ht="13.5">
      <c r="A1" s="201" t="s">
        <v>169</v>
      </c>
    </row>
    <row r="2" s="203" customFormat="1" ht="13.5">
      <c r="A2" s="202" t="s">
        <v>0</v>
      </c>
    </row>
    <row r="3" spans="1:2" s="203" customFormat="1" ht="21.75" customHeight="1">
      <c r="A3" s="202"/>
      <c r="B3" s="326" t="s">
        <v>324</v>
      </c>
    </row>
    <row r="4" spans="1:11" s="132" customFormat="1" ht="17.25">
      <c r="A4" s="365" t="s">
        <v>1</v>
      </c>
      <c r="B4" s="365"/>
      <c r="C4" s="365"/>
      <c r="D4" s="365"/>
      <c r="E4" s="365"/>
      <c r="F4" s="365"/>
      <c r="G4" s="131"/>
      <c r="H4" s="131"/>
      <c r="I4" s="131"/>
      <c r="J4" s="131"/>
      <c r="K4" s="131"/>
    </row>
    <row r="5" spans="1:11" s="132" customFormat="1" ht="9" customHeight="1">
      <c r="A5" s="366" t="s">
        <v>329</v>
      </c>
      <c r="B5" s="366"/>
      <c r="C5" s="366"/>
      <c r="D5" s="366"/>
      <c r="E5" s="366"/>
      <c r="F5" s="366"/>
      <c r="G5" s="131"/>
      <c r="H5" s="131"/>
      <c r="I5" s="131"/>
      <c r="J5" s="131"/>
      <c r="K5" s="131"/>
    </row>
    <row r="6" spans="1:11" s="134" customFormat="1" ht="14.25">
      <c r="A6" s="325" t="s">
        <v>296</v>
      </c>
      <c r="B6" s="133"/>
      <c r="C6" s="133"/>
      <c r="D6" s="133"/>
      <c r="E6" s="133"/>
      <c r="F6" s="320" t="s">
        <v>314</v>
      </c>
      <c r="G6" s="329" t="s">
        <v>327</v>
      </c>
      <c r="H6" s="133"/>
      <c r="I6" s="133"/>
      <c r="J6" s="133"/>
      <c r="K6" s="320"/>
    </row>
    <row r="7" spans="1:11" ht="6" customHeight="1" thickBot="1">
      <c r="A7" s="136"/>
      <c r="B7" s="136"/>
      <c r="C7" s="278"/>
      <c r="D7" s="278"/>
      <c r="E7" s="278"/>
      <c r="F7" s="278"/>
      <c r="G7" s="136"/>
      <c r="H7" s="136"/>
      <c r="I7" s="136"/>
      <c r="J7" s="136"/>
      <c r="K7" s="136"/>
    </row>
    <row r="8" spans="1:11" s="137" customFormat="1" ht="16.5" customHeight="1" thickTop="1">
      <c r="A8" s="367" t="s">
        <v>205</v>
      </c>
      <c r="B8" s="369" t="s">
        <v>204</v>
      </c>
      <c r="C8" s="371" t="s">
        <v>201</v>
      </c>
      <c r="D8" s="372"/>
      <c r="E8" s="372"/>
      <c r="F8" s="372"/>
      <c r="G8" s="372" t="s">
        <v>206</v>
      </c>
      <c r="H8" s="372"/>
      <c r="I8" s="372"/>
      <c r="J8" s="372"/>
      <c r="K8" s="372"/>
    </row>
    <row r="9" spans="1:11" s="138" customFormat="1" ht="29.25" customHeight="1">
      <c r="A9" s="368"/>
      <c r="B9" s="370"/>
      <c r="C9" s="160" t="s">
        <v>194</v>
      </c>
      <c r="D9" s="146" t="s">
        <v>195</v>
      </c>
      <c r="E9" s="147" t="s">
        <v>196</v>
      </c>
      <c r="F9" s="147" t="s">
        <v>193</v>
      </c>
      <c r="G9" s="277" t="s">
        <v>197</v>
      </c>
      <c r="H9" s="148" t="s">
        <v>198</v>
      </c>
      <c r="I9" s="135" t="s">
        <v>214</v>
      </c>
      <c r="J9" s="159" t="s">
        <v>199</v>
      </c>
      <c r="K9" s="159" t="s">
        <v>200</v>
      </c>
    </row>
    <row r="10" spans="1:11" s="165" customFormat="1" ht="19.5" customHeight="1">
      <c r="A10" s="163" t="s">
        <v>328</v>
      </c>
      <c r="B10" s="164">
        <v>259700</v>
      </c>
      <c r="C10" s="279">
        <v>208600</v>
      </c>
      <c r="D10" s="279">
        <v>3700</v>
      </c>
      <c r="E10" s="279">
        <v>46400</v>
      </c>
      <c r="F10" s="279">
        <v>1000</v>
      </c>
      <c r="G10" s="164">
        <v>133300</v>
      </c>
      <c r="H10" s="164">
        <v>70900</v>
      </c>
      <c r="I10" s="164">
        <v>40300</v>
      </c>
      <c r="J10" s="282">
        <v>15000</v>
      </c>
      <c r="K10" s="282">
        <v>200</v>
      </c>
    </row>
    <row r="11" spans="1:11" s="137" customFormat="1" ht="13.5" customHeight="1">
      <c r="A11" s="161" t="s">
        <v>287</v>
      </c>
      <c r="B11" s="145">
        <v>265200</v>
      </c>
      <c r="C11" s="145">
        <v>208100</v>
      </c>
      <c r="D11" s="145">
        <v>3900</v>
      </c>
      <c r="E11" s="145">
        <v>51500</v>
      </c>
      <c r="F11" s="145">
        <v>1700</v>
      </c>
      <c r="G11" s="140">
        <v>134100</v>
      </c>
      <c r="H11" s="140">
        <v>71300</v>
      </c>
      <c r="I11" s="145">
        <v>40700</v>
      </c>
      <c r="J11" s="145">
        <v>18800</v>
      </c>
      <c r="K11" s="145">
        <v>300</v>
      </c>
    </row>
    <row r="12" spans="1:11" s="137" customFormat="1" ht="13.5" customHeight="1">
      <c r="A12" s="162" t="s">
        <v>330</v>
      </c>
      <c r="B12" s="144">
        <v>279300</v>
      </c>
      <c r="C12" s="144">
        <v>214200</v>
      </c>
      <c r="D12" s="144">
        <v>5000</v>
      </c>
      <c r="E12" s="144">
        <v>59200</v>
      </c>
      <c r="F12" s="144">
        <v>900</v>
      </c>
      <c r="G12" s="144">
        <v>129400</v>
      </c>
      <c r="H12" s="144">
        <v>83600</v>
      </c>
      <c r="I12" s="144">
        <v>45100</v>
      </c>
      <c r="J12" s="144">
        <v>21000</v>
      </c>
      <c r="K12" s="144">
        <v>200</v>
      </c>
    </row>
    <row r="13" spans="1:11" s="137" customFormat="1" ht="13.5" customHeight="1">
      <c r="A13" s="139"/>
      <c r="B13" s="145"/>
      <c r="C13" s="145"/>
      <c r="D13" s="145"/>
      <c r="E13" s="145"/>
      <c r="F13" s="145"/>
      <c r="G13" s="145"/>
      <c r="H13" s="145"/>
      <c r="I13" s="145"/>
      <c r="J13" s="145"/>
      <c r="K13" s="145"/>
    </row>
    <row r="14" spans="1:11" s="137" customFormat="1" ht="13.5" customHeight="1">
      <c r="A14" s="204" t="s">
        <v>236</v>
      </c>
      <c r="B14" s="145">
        <v>14300</v>
      </c>
      <c r="C14" s="145">
        <v>14000</v>
      </c>
      <c r="D14" s="145">
        <v>200</v>
      </c>
      <c r="E14" s="145">
        <v>0</v>
      </c>
      <c r="F14" s="145">
        <v>0</v>
      </c>
      <c r="G14" s="140">
        <v>12500</v>
      </c>
      <c r="H14" s="140">
        <v>1500</v>
      </c>
      <c r="I14" s="140">
        <v>200</v>
      </c>
      <c r="J14" s="140">
        <v>100</v>
      </c>
      <c r="K14" s="140" t="s">
        <v>111</v>
      </c>
    </row>
    <row r="15" spans="1:11" s="137" customFormat="1" ht="13.5" customHeight="1">
      <c r="A15" s="204" t="s">
        <v>425</v>
      </c>
      <c r="B15" s="145">
        <v>24800</v>
      </c>
      <c r="C15" s="145">
        <v>23000</v>
      </c>
      <c r="D15" s="145">
        <v>500</v>
      </c>
      <c r="E15" s="145">
        <v>1200</v>
      </c>
      <c r="F15" s="145">
        <v>100</v>
      </c>
      <c r="G15" s="140">
        <v>18500</v>
      </c>
      <c r="H15" s="140">
        <v>4000</v>
      </c>
      <c r="I15" s="140">
        <v>1900</v>
      </c>
      <c r="J15" s="140">
        <v>400</v>
      </c>
      <c r="K15" s="140" t="s">
        <v>111</v>
      </c>
    </row>
    <row r="16" spans="1:11" s="137" customFormat="1" ht="13.5" customHeight="1">
      <c r="A16" s="204" t="s">
        <v>237</v>
      </c>
      <c r="B16" s="145">
        <v>42600</v>
      </c>
      <c r="C16" s="145">
        <v>37400</v>
      </c>
      <c r="D16" s="145">
        <v>200</v>
      </c>
      <c r="E16" s="145">
        <v>4800</v>
      </c>
      <c r="F16" s="145">
        <v>200</v>
      </c>
      <c r="G16" s="140">
        <v>26300</v>
      </c>
      <c r="H16" s="140">
        <v>9300</v>
      </c>
      <c r="I16" s="140">
        <v>5600</v>
      </c>
      <c r="J16" s="140">
        <v>1300</v>
      </c>
      <c r="K16" s="140">
        <v>0</v>
      </c>
    </row>
    <row r="17" spans="1:11" s="137" customFormat="1" ht="13.5" customHeight="1">
      <c r="A17" s="204" t="s">
        <v>238</v>
      </c>
      <c r="B17" s="145">
        <v>43700</v>
      </c>
      <c r="C17" s="145">
        <v>33600</v>
      </c>
      <c r="D17" s="145">
        <v>200</v>
      </c>
      <c r="E17" s="145">
        <v>9800</v>
      </c>
      <c r="F17" s="145">
        <v>100</v>
      </c>
      <c r="G17" s="140">
        <v>20500</v>
      </c>
      <c r="H17" s="140">
        <v>10700</v>
      </c>
      <c r="I17" s="140">
        <v>9000</v>
      </c>
      <c r="J17" s="140">
        <v>3500</v>
      </c>
      <c r="K17" s="140">
        <v>0</v>
      </c>
    </row>
    <row r="18" spans="1:11" s="137" customFormat="1" ht="13.5" customHeight="1">
      <c r="A18" s="204" t="s">
        <v>424</v>
      </c>
      <c r="B18" s="145">
        <v>22800</v>
      </c>
      <c r="C18" s="145">
        <v>16500</v>
      </c>
      <c r="D18" s="145">
        <v>300</v>
      </c>
      <c r="E18" s="145">
        <v>6000</v>
      </c>
      <c r="F18" s="145">
        <v>100</v>
      </c>
      <c r="G18" s="140">
        <v>9300</v>
      </c>
      <c r="H18" s="140">
        <v>7300</v>
      </c>
      <c r="I18" s="140">
        <v>4300</v>
      </c>
      <c r="J18" s="140">
        <v>1900</v>
      </c>
      <c r="K18" s="140">
        <v>0</v>
      </c>
    </row>
    <row r="19" spans="1:11" s="137" customFormat="1" ht="13.5" customHeight="1">
      <c r="A19" s="204" t="s">
        <v>239</v>
      </c>
      <c r="B19" s="145">
        <v>29500</v>
      </c>
      <c r="C19" s="145">
        <v>19100</v>
      </c>
      <c r="D19" s="145">
        <v>600</v>
      </c>
      <c r="E19" s="145">
        <v>9900</v>
      </c>
      <c r="F19" s="145">
        <v>0</v>
      </c>
      <c r="G19" s="140">
        <v>9300</v>
      </c>
      <c r="H19" s="140">
        <v>9800</v>
      </c>
      <c r="I19" s="140">
        <v>7500</v>
      </c>
      <c r="J19" s="140">
        <v>2900</v>
      </c>
      <c r="K19" s="140">
        <v>0</v>
      </c>
    </row>
    <row r="20" spans="1:11" s="137" customFormat="1" ht="13.5" customHeight="1">
      <c r="A20" s="204" t="s">
        <v>288</v>
      </c>
      <c r="B20" s="145">
        <v>24200</v>
      </c>
      <c r="C20" s="145">
        <v>17000</v>
      </c>
      <c r="D20" s="145">
        <v>500</v>
      </c>
      <c r="E20" s="145">
        <v>6700</v>
      </c>
      <c r="F20" s="145">
        <v>0</v>
      </c>
      <c r="G20" s="140">
        <v>7600</v>
      </c>
      <c r="H20" s="140">
        <v>9400</v>
      </c>
      <c r="I20" s="140">
        <v>4800</v>
      </c>
      <c r="J20" s="140">
        <v>2500</v>
      </c>
      <c r="K20" s="140">
        <v>0</v>
      </c>
    </row>
    <row r="21" spans="1:11" s="137" customFormat="1" ht="13.5" customHeight="1">
      <c r="A21" s="204" t="s">
        <v>423</v>
      </c>
      <c r="B21" s="145">
        <v>22100</v>
      </c>
      <c r="C21" s="145">
        <v>15900</v>
      </c>
      <c r="D21" s="145">
        <v>500</v>
      </c>
      <c r="E21" s="145">
        <v>5700</v>
      </c>
      <c r="F21" s="145">
        <v>100</v>
      </c>
      <c r="G21" s="140">
        <v>6500</v>
      </c>
      <c r="H21" s="140">
        <v>9500</v>
      </c>
      <c r="I21" s="140">
        <v>4300</v>
      </c>
      <c r="J21" s="140">
        <v>1800</v>
      </c>
      <c r="K21" s="140">
        <v>0</v>
      </c>
    </row>
    <row r="22" spans="1:11" s="137" customFormat="1" ht="13.5" customHeight="1">
      <c r="A22" s="204" t="s">
        <v>422</v>
      </c>
      <c r="B22" s="145">
        <v>13300</v>
      </c>
      <c r="C22" s="145">
        <v>9600</v>
      </c>
      <c r="D22" s="145">
        <v>500</v>
      </c>
      <c r="E22" s="145">
        <v>3200</v>
      </c>
      <c r="F22" s="145">
        <v>0</v>
      </c>
      <c r="G22" s="140">
        <v>4200</v>
      </c>
      <c r="H22" s="140">
        <v>5800</v>
      </c>
      <c r="I22" s="140">
        <v>1700</v>
      </c>
      <c r="J22" s="140">
        <v>1600</v>
      </c>
      <c r="K22" s="140" t="s">
        <v>111</v>
      </c>
    </row>
    <row r="23" spans="1:11" s="137" customFormat="1" ht="13.5" customHeight="1">
      <c r="A23" s="204" t="s">
        <v>421</v>
      </c>
      <c r="B23" s="145">
        <v>4600</v>
      </c>
      <c r="C23" s="145">
        <v>3400</v>
      </c>
      <c r="D23" s="145">
        <v>100</v>
      </c>
      <c r="E23" s="145">
        <v>1000</v>
      </c>
      <c r="F23" s="145">
        <v>0</v>
      </c>
      <c r="G23" s="140">
        <v>1500</v>
      </c>
      <c r="H23" s="140">
        <v>2100</v>
      </c>
      <c r="I23" s="140">
        <v>500</v>
      </c>
      <c r="J23" s="140">
        <v>400</v>
      </c>
      <c r="K23" s="140" t="s">
        <v>111</v>
      </c>
    </row>
    <row r="24" spans="1:11" s="137" customFormat="1" ht="13.5" customHeight="1">
      <c r="A24" s="204" t="s">
        <v>420</v>
      </c>
      <c r="B24" s="145">
        <v>4500</v>
      </c>
      <c r="C24" s="145">
        <v>3400</v>
      </c>
      <c r="D24" s="145">
        <v>0</v>
      </c>
      <c r="E24" s="145">
        <v>1100</v>
      </c>
      <c r="F24" s="145" t="s">
        <v>111</v>
      </c>
      <c r="G24" s="140">
        <v>1000</v>
      </c>
      <c r="H24" s="140">
        <v>2600</v>
      </c>
      <c r="I24" s="140">
        <v>300</v>
      </c>
      <c r="J24" s="140">
        <v>600</v>
      </c>
      <c r="K24" s="140" t="s">
        <v>111</v>
      </c>
    </row>
    <row r="25" spans="1:11" s="137" customFormat="1" ht="13.5" customHeight="1">
      <c r="A25" s="204" t="s">
        <v>419</v>
      </c>
      <c r="B25" s="145">
        <v>3600</v>
      </c>
      <c r="C25" s="145">
        <v>3100</v>
      </c>
      <c r="D25" s="145">
        <v>0</v>
      </c>
      <c r="E25" s="145">
        <v>500</v>
      </c>
      <c r="F25" s="145" t="s">
        <v>111</v>
      </c>
      <c r="G25" s="140">
        <v>900</v>
      </c>
      <c r="H25" s="140">
        <v>2200</v>
      </c>
      <c r="I25" s="140">
        <v>300</v>
      </c>
      <c r="J25" s="140">
        <v>300</v>
      </c>
      <c r="K25" s="140" t="s">
        <v>111</v>
      </c>
    </row>
    <row r="26" spans="1:11" s="137" customFormat="1" ht="13.5" customHeight="1">
      <c r="A26" s="204" t="s">
        <v>418</v>
      </c>
      <c r="B26" s="145">
        <v>4000</v>
      </c>
      <c r="C26" s="145">
        <v>2700</v>
      </c>
      <c r="D26" s="145">
        <v>200</v>
      </c>
      <c r="E26" s="145">
        <v>1100</v>
      </c>
      <c r="F26" s="280" t="s">
        <v>111</v>
      </c>
      <c r="G26" s="141">
        <v>700</v>
      </c>
      <c r="H26" s="141">
        <v>2600</v>
      </c>
      <c r="I26" s="141">
        <v>200</v>
      </c>
      <c r="J26" s="141">
        <v>400</v>
      </c>
      <c r="K26" s="141" t="s">
        <v>111</v>
      </c>
    </row>
    <row r="27" spans="1:11" s="137" customFormat="1" ht="13.5" customHeight="1">
      <c r="A27" s="204" t="s">
        <v>331</v>
      </c>
      <c r="B27" s="145">
        <v>2700</v>
      </c>
      <c r="C27" s="145">
        <v>2000</v>
      </c>
      <c r="D27" s="145">
        <v>100</v>
      </c>
      <c r="E27" s="145">
        <v>600</v>
      </c>
      <c r="F27" s="280" t="s">
        <v>111</v>
      </c>
      <c r="G27" s="141">
        <v>900</v>
      </c>
      <c r="H27" s="141">
        <v>1100</v>
      </c>
      <c r="I27" s="141">
        <v>600</v>
      </c>
      <c r="J27" s="141">
        <v>200</v>
      </c>
      <c r="K27" s="141" t="s">
        <v>111</v>
      </c>
    </row>
    <row r="28" spans="1:11" s="137" customFormat="1" ht="13.5" customHeight="1">
      <c r="A28" s="205" t="s">
        <v>240</v>
      </c>
      <c r="B28" s="142">
        <v>22500</v>
      </c>
      <c r="C28" s="142">
        <v>13600</v>
      </c>
      <c r="D28" s="142">
        <v>1100</v>
      </c>
      <c r="E28" s="142">
        <v>7600</v>
      </c>
      <c r="F28" s="142">
        <v>200</v>
      </c>
      <c r="G28" s="142">
        <v>9600</v>
      </c>
      <c r="H28" s="142">
        <v>5800</v>
      </c>
      <c r="I28" s="142">
        <v>3900</v>
      </c>
      <c r="J28" s="142">
        <v>3100</v>
      </c>
      <c r="K28" s="142">
        <v>100</v>
      </c>
    </row>
    <row r="29" spans="1:11" s="137" customFormat="1" ht="12">
      <c r="A29" s="216"/>
      <c r="B29" s="143"/>
      <c r="C29" s="143"/>
      <c r="D29" s="143"/>
      <c r="E29" s="143"/>
      <c r="F29" s="143"/>
      <c r="G29" s="216" t="s">
        <v>322</v>
      </c>
      <c r="H29" s="143"/>
      <c r="I29" s="143"/>
      <c r="J29" s="143"/>
      <c r="K29" s="143"/>
    </row>
  </sheetData>
  <sheetProtection/>
  <mergeCells count="6">
    <mergeCell ref="A4:F4"/>
    <mergeCell ref="A5:F5"/>
    <mergeCell ref="A8:A9"/>
    <mergeCell ref="B8:B9"/>
    <mergeCell ref="C8:F8"/>
    <mergeCell ref="G8:K8"/>
  </mergeCells>
  <hyperlinks>
    <hyperlink ref="A1" location="'11住居・建築目次'!A1" display="11　住居・建築目次へ＜＜"/>
  </hyperlinks>
  <printOptions/>
  <pageMargins left="0.5905511811023623" right="0.5905511811023623" top="0.5905511811023623" bottom="0.3937007874015748" header="0.1968503937007874" footer="0.1968503937007874"/>
  <pageSetup horizontalDpi="600" verticalDpi="600" orientation="portrait" pageOrder="overThenDown" paperSize="9" r:id="rId1"/>
</worksheet>
</file>

<file path=xl/worksheets/sheet3.xml><?xml version="1.0" encoding="utf-8"?>
<worksheet xmlns="http://schemas.openxmlformats.org/spreadsheetml/2006/main" xmlns:r="http://schemas.openxmlformats.org/officeDocument/2006/relationships">
  <dimension ref="A1:O17"/>
  <sheetViews>
    <sheetView showGridLines="0" view="pageBreakPreview" zoomScale="90" zoomScaleSheetLayoutView="90" workbookViewId="0" topLeftCell="A1">
      <selection activeCell="A1" sqref="A1"/>
    </sheetView>
  </sheetViews>
  <sheetFormatPr defaultColWidth="9.25390625" defaultRowHeight="13.5"/>
  <cols>
    <col min="1" max="1" width="16.375" style="125" customWidth="1"/>
    <col min="2" max="7" width="12.625" style="125" customWidth="1"/>
    <col min="8" max="15" width="11.50390625" style="125" customWidth="1"/>
    <col min="16" max="16384" width="9.25390625" style="125" customWidth="1"/>
  </cols>
  <sheetData>
    <row r="1" s="202" customFormat="1" ht="13.5">
      <c r="A1" s="201" t="s">
        <v>169</v>
      </c>
    </row>
    <row r="2" s="202" customFormat="1" ht="13.5">
      <c r="A2" s="202" t="s">
        <v>0</v>
      </c>
    </row>
    <row r="3" spans="1:8" ht="17.25">
      <c r="A3" s="365" t="s">
        <v>1</v>
      </c>
      <c r="B3" s="365"/>
      <c r="C3" s="365"/>
      <c r="D3" s="365"/>
      <c r="E3" s="365"/>
      <c r="F3" s="365"/>
      <c r="G3" s="365"/>
      <c r="H3" s="124"/>
    </row>
    <row r="4" spans="1:8" ht="13.5">
      <c r="A4" s="373" t="s">
        <v>329</v>
      </c>
      <c r="B4" s="373"/>
      <c r="C4" s="373"/>
      <c r="D4" s="373"/>
      <c r="E4" s="373"/>
      <c r="F4" s="373"/>
      <c r="G4" s="373"/>
      <c r="H4" s="6"/>
    </row>
    <row r="5" spans="1:15" s="127" customFormat="1" ht="14.25">
      <c r="A5" s="127" t="s">
        <v>299</v>
      </c>
      <c r="O5" s="320" t="s">
        <v>314</v>
      </c>
    </row>
    <row r="6" spans="1:7" s="127" customFormat="1" ht="6" customHeight="1" thickBot="1">
      <c r="A6" s="272"/>
      <c r="B6" s="272"/>
      <c r="C6" s="272"/>
      <c r="D6" s="272"/>
      <c r="E6" s="272"/>
      <c r="F6" s="272"/>
      <c r="G6" s="272"/>
    </row>
    <row r="7" spans="1:15" s="36" customFormat="1" ht="16.5" customHeight="1" thickTop="1">
      <c r="A7" s="374"/>
      <c r="B7" s="377" t="s">
        <v>159</v>
      </c>
      <c r="C7" s="378"/>
      <c r="D7" s="378" t="s">
        <v>160</v>
      </c>
      <c r="E7" s="378"/>
      <c r="F7" s="378" t="s">
        <v>231</v>
      </c>
      <c r="G7" s="378"/>
      <c r="H7" s="378" t="s">
        <v>232</v>
      </c>
      <c r="I7" s="379"/>
      <c r="J7" s="380" t="s">
        <v>182</v>
      </c>
      <c r="K7" s="381"/>
      <c r="L7" s="381"/>
      <c r="M7" s="381"/>
      <c r="N7" s="381"/>
      <c r="O7" s="381"/>
    </row>
    <row r="8" spans="1:15" s="36" customFormat="1" ht="16.5" customHeight="1">
      <c r="A8" s="375"/>
      <c r="B8" s="384" t="s">
        <v>212</v>
      </c>
      <c r="C8" s="386" t="s">
        <v>179</v>
      </c>
      <c r="D8" s="387"/>
      <c r="E8" s="388"/>
      <c r="F8" s="386" t="s">
        <v>230</v>
      </c>
      <c r="G8" s="387"/>
      <c r="H8" s="389" t="s">
        <v>241</v>
      </c>
      <c r="I8" s="390"/>
      <c r="J8" s="382"/>
      <c r="K8" s="383"/>
      <c r="L8" s="383"/>
      <c r="M8" s="383"/>
      <c r="N8" s="383"/>
      <c r="O8" s="383"/>
    </row>
    <row r="9" spans="1:15" s="36" customFormat="1" ht="30" customHeight="1">
      <c r="A9" s="376"/>
      <c r="B9" s="385"/>
      <c r="C9" s="85" t="s">
        <v>212</v>
      </c>
      <c r="D9" s="86" t="s">
        <v>227</v>
      </c>
      <c r="E9" s="86" t="s">
        <v>228</v>
      </c>
      <c r="F9" s="85" t="s">
        <v>212</v>
      </c>
      <c r="G9" s="87" t="s">
        <v>229</v>
      </c>
      <c r="H9" s="269" t="s">
        <v>226</v>
      </c>
      <c r="I9" s="86" t="s">
        <v>178</v>
      </c>
      <c r="J9" s="86" t="s">
        <v>213</v>
      </c>
      <c r="K9" s="40" t="s">
        <v>234</v>
      </c>
      <c r="L9" s="40" t="s">
        <v>235</v>
      </c>
      <c r="M9" s="86" t="s">
        <v>183</v>
      </c>
      <c r="N9" s="86" t="s">
        <v>185</v>
      </c>
      <c r="O9" s="87" t="s">
        <v>186</v>
      </c>
    </row>
    <row r="10" spans="1:15" s="36" customFormat="1" ht="17.25" customHeight="1">
      <c r="A10" s="92" t="s">
        <v>332</v>
      </c>
      <c r="B10" s="192">
        <v>308700</v>
      </c>
      <c r="C10" s="193">
        <v>259700</v>
      </c>
      <c r="D10" s="193">
        <v>259100</v>
      </c>
      <c r="E10" s="194">
        <v>600</v>
      </c>
      <c r="F10" s="194">
        <v>49000</v>
      </c>
      <c r="G10" s="195">
        <v>1800</v>
      </c>
      <c r="H10" s="194">
        <v>46700</v>
      </c>
      <c r="I10" s="194">
        <v>600</v>
      </c>
      <c r="J10" s="194">
        <v>600</v>
      </c>
      <c r="K10" s="194">
        <v>300</v>
      </c>
      <c r="L10" s="194">
        <v>0</v>
      </c>
      <c r="M10" s="170" t="s">
        <v>279</v>
      </c>
      <c r="N10" s="194">
        <v>100</v>
      </c>
      <c r="O10" s="194">
        <v>200</v>
      </c>
    </row>
    <row r="11" spans="1:15" s="36" customFormat="1" ht="17.25" customHeight="1">
      <c r="A11" s="149" t="s">
        <v>278</v>
      </c>
      <c r="B11" s="192">
        <v>309600</v>
      </c>
      <c r="C11" s="193">
        <v>265200</v>
      </c>
      <c r="D11" s="193">
        <v>264600</v>
      </c>
      <c r="E11" s="194">
        <v>700</v>
      </c>
      <c r="F11" s="194">
        <v>44400</v>
      </c>
      <c r="G11" s="195">
        <v>700</v>
      </c>
      <c r="H11" s="194">
        <v>43000</v>
      </c>
      <c r="I11" s="194">
        <v>600</v>
      </c>
      <c r="J11" s="194">
        <v>600</v>
      </c>
      <c r="K11" s="194">
        <v>100</v>
      </c>
      <c r="L11" s="194">
        <v>0</v>
      </c>
      <c r="M11" s="170" t="s">
        <v>279</v>
      </c>
      <c r="N11" s="194">
        <v>100</v>
      </c>
      <c r="O11" s="194">
        <v>400</v>
      </c>
    </row>
    <row r="12" spans="1:15" s="150" customFormat="1" ht="17.25" customHeight="1">
      <c r="A12" s="196" t="s">
        <v>333</v>
      </c>
      <c r="B12" s="197">
        <v>325400</v>
      </c>
      <c r="C12" s="198">
        <v>279300</v>
      </c>
      <c r="D12" s="198">
        <v>278500</v>
      </c>
      <c r="E12" s="198">
        <v>800</v>
      </c>
      <c r="F12" s="198">
        <v>46100</v>
      </c>
      <c r="G12" s="198">
        <v>800</v>
      </c>
      <c r="H12" s="198">
        <v>45000</v>
      </c>
      <c r="I12" s="199">
        <v>200</v>
      </c>
      <c r="J12" s="199">
        <v>400</v>
      </c>
      <c r="K12" s="199">
        <v>100</v>
      </c>
      <c r="L12" s="199">
        <v>0</v>
      </c>
      <c r="M12" s="200" t="s">
        <v>184</v>
      </c>
      <c r="N12" s="199">
        <v>0</v>
      </c>
      <c r="O12" s="198">
        <v>300</v>
      </c>
    </row>
    <row r="13" spans="1:15" s="150" customFormat="1" ht="17.25" customHeight="1">
      <c r="A13" s="149"/>
      <c r="B13" s="151"/>
      <c r="C13" s="152"/>
      <c r="D13" s="152"/>
      <c r="E13" s="152"/>
      <c r="F13" s="152"/>
      <c r="G13" s="152"/>
      <c r="H13" s="152"/>
      <c r="I13" s="153"/>
      <c r="J13" s="153"/>
      <c r="K13" s="153"/>
      <c r="L13" s="153"/>
      <c r="M13" s="153"/>
      <c r="N13" s="153"/>
      <c r="O13" s="152"/>
    </row>
    <row r="14" spans="1:15" s="150" customFormat="1" ht="17.25" customHeight="1">
      <c r="A14" s="92" t="s">
        <v>180</v>
      </c>
      <c r="B14" s="151">
        <v>288300</v>
      </c>
      <c r="C14" s="152">
        <v>247000</v>
      </c>
      <c r="D14" s="152">
        <v>246200</v>
      </c>
      <c r="E14" s="152">
        <v>700</v>
      </c>
      <c r="F14" s="152">
        <v>41300</v>
      </c>
      <c r="G14" s="152">
        <v>700</v>
      </c>
      <c r="H14" s="152">
        <v>40400</v>
      </c>
      <c r="I14" s="153">
        <v>200</v>
      </c>
      <c r="J14" s="153">
        <v>400</v>
      </c>
      <c r="K14" s="153">
        <v>100</v>
      </c>
      <c r="L14" s="153">
        <v>0</v>
      </c>
      <c r="M14" s="154" t="s">
        <v>184</v>
      </c>
      <c r="N14" s="153">
        <v>0</v>
      </c>
      <c r="O14" s="152">
        <v>300</v>
      </c>
    </row>
    <row r="15" spans="1:15" s="150" customFormat="1" ht="17.25" customHeight="1">
      <c r="A15" s="155" t="s">
        <v>181</v>
      </c>
      <c r="B15" s="156">
        <v>168200</v>
      </c>
      <c r="C15" s="157">
        <v>140500</v>
      </c>
      <c r="D15" s="157">
        <v>140100</v>
      </c>
      <c r="E15" s="157">
        <v>500</v>
      </c>
      <c r="F15" s="157">
        <v>27700</v>
      </c>
      <c r="G15" s="157">
        <v>500</v>
      </c>
      <c r="H15" s="157">
        <v>27100</v>
      </c>
      <c r="I15" s="157">
        <v>100</v>
      </c>
      <c r="J15" s="157">
        <v>200</v>
      </c>
      <c r="K15" s="158">
        <v>100</v>
      </c>
      <c r="L15" s="158">
        <v>0</v>
      </c>
      <c r="M15" s="158" t="s">
        <v>184</v>
      </c>
      <c r="N15" s="157">
        <v>0</v>
      </c>
      <c r="O15" s="157">
        <v>100</v>
      </c>
    </row>
    <row r="16" spans="1:15" s="150" customFormat="1" ht="12">
      <c r="A16" s="118" t="s">
        <v>187</v>
      </c>
      <c r="B16" s="152"/>
      <c r="C16" s="152"/>
      <c r="D16" s="152"/>
      <c r="E16" s="152"/>
      <c r="F16" s="152"/>
      <c r="G16" s="152"/>
      <c r="H16" s="152"/>
      <c r="I16" s="152"/>
      <c r="J16" s="152"/>
      <c r="K16" s="152"/>
      <c r="L16" s="152"/>
      <c r="M16" s="152"/>
      <c r="N16" s="152"/>
      <c r="O16" s="152"/>
    </row>
    <row r="17" spans="1:7" s="128" customFormat="1" ht="15.75" customHeight="1">
      <c r="A17" s="273" t="s">
        <v>322</v>
      </c>
      <c r="B17" s="273"/>
      <c r="C17" s="273"/>
      <c r="D17" s="273"/>
      <c r="E17" s="273"/>
      <c r="F17" s="273"/>
      <c r="G17" s="273"/>
    </row>
  </sheetData>
  <sheetProtection/>
  <mergeCells count="12">
    <mergeCell ref="H7:I7"/>
    <mergeCell ref="J7:O8"/>
    <mergeCell ref="B8:B9"/>
    <mergeCell ref="C8:E8"/>
    <mergeCell ref="F8:G8"/>
    <mergeCell ref="H8:I8"/>
    <mergeCell ref="A3:G3"/>
    <mergeCell ref="A4:G4"/>
    <mergeCell ref="A7:A9"/>
    <mergeCell ref="B7:C7"/>
    <mergeCell ref="D7:E7"/>
    <mergeCell ref="F7:G7"/>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42"/>
  <sheetViews>
    <sheetView showGridLines="0" view="pageBreakPreview" zoomScale="85" zoomScaleSheetLayoutView="85" zoomScalePageLayoutView="0" workbookViewId="0" topLeftCell="A1">
      <selection activeCell="A1" sqref="A1:D1"/>
    </sheetView>
  </sheetViews>
  <sheetFormatPr defaultColWidth="9.00390625" defaultRowHeight="13.5" outlineLevelRow="1"/>
  <cols>
    <col min="1" max="3" width="2.125" style="4" customWidth="1"/>
    <col min="4" max="4" width="20.625" style="4" customWidth="1"/>
    <col min="5" max="5" width="3.00390625" style="114" bestFit="1" customWidth="1"/>
    <col min="6" max="6" width="10.75390625" style="4" customWidth="1"/>
    <col min="7" max="10" width="10.125" style="4" customWidth="1"/>
    <col min="11" max="11" width="10.75390625" style="4" customWidth="1"/>
    <col min="12" max="13" width="10.875" style="4" customWidth="1"/>
    <col min="14" max="20" width="10.00390625" style="4" customWidth="1"/>
    <col min="21" max="16384" width="9.00390625" style="4" customWidth="1"/>
  </cols>
  <sheetData>
    <row r="1" spans="1:5" ht="13.5">
      <c r="A1" s="391" t="s">
        <v>169</v>
      </c>
      <c r="B1" s="391"/>
      <c r="C1" s="391"/>
      <c r="D1" s="391"/>
      <c r="E1" s="113"/>
    </row>
    <row r="2" spans="1:2" ht="13.5">
      <c r="A2" s="1" t="s">
        <v>12</v>
      </c>
      <c r="B2" s="1"/>
    </row>
    <row r="3" spans="1:20" ht="17.25" customHeight="1">
      <c r="A3" s="365" t="s">
        <v>1</v>
      </c>
      <c r="B3" s="365"/>
      <c r="C3" s="365"/>
      <c r="D3" s="365"/>
      <c r="E3" s="365"/>
      <c r="F3" s="365"/>
      <c r="G3" s="365"/>
      <c r="H3" s="365"/>
      <c r="I3" s="365"/>
      <c r="J3" s="365"/>
      <c r="K3" s="365"/>
      <c r="L3" s="124"/>
      <c r="M3" s="5"/>
      <c r="N3" s="5"/>
      <c r="O3" s="5"/>
      <c r="P3" s="5"/>
      <c r="Q3" s="5"/>
      <c r="R3" s="5"/>
      <c r="S3" s="5"/>
      <c r="T3" s="5"/>
    </row>
    <row r="4" spans="1:20" ht="13.5">
      <c r="A4" s="6"/>
      <c r="B4" s="6"/>
      <c r="C4" s="6"/>
      <c r="D4" s="6"/>
      <c r="E4" s="6"/>
      <c r="F4" s="6"/>
      <c r="G4" s="36" t="s">
        <v>329</v>
      </c>
      <c r="H4" s="6"/>
      <c r="I4" s="6"/>
      <c r="J4" s="6"/>
      <c r="K4" s="6"/>
      <c r="L4" s="6"/>
      <c r="M4" s="6"/>
      <c r="N4" s="6"/>
      <c r="O4" s="6"/>
      <c r="P4" s="6"/>
      <c r="Q4" s="6"/>
      <c r="R4" s="6"/>
      <c r="S4" s="6"/>
      <c r="T4" s="6"/>
    </row>
    <row r="5" spans="1:2" ht="14.25">
      <c r="A5" s="127" t="s">
        <v>298</v>
      </c>
      <c r="B5" s="2"/>
    </row>
    <row r="6" spans="1:20" ht="14.25">
      <c r="A6" s="127" t="s">
        <v>295</v>
      </c>
      <c r="B6" s="2"/>
      <c r="T6" s="320" t="s">
        <v>315</v>
      </c>
    </row>
    <row r="7" spans="1:11" ht="6" customHeight="1" thickBot="1">
      <c r="A7" s="274"/>
      <c r="B7" s="274"/>
      <c r="C7" s="7"/>
      <c r="D7" s="7"/>
      <c r="E7" s="215"/>
      <c r="F7" s="7"/>
      <c r="G7" s="7"/>
      <c r="H7" s="7"/>
      <c r="I7" s="7"/>
      <c r="J7" s="7"/>
      <c r="K7" s="7"/>
    </row>
    <row r="8" spans="1:21" s="64" customFormat="1" ht="15" customHeight="1" thickTop="1">
      <c r="A8" s="120"/>
      <c r="B8" s="392" t="s">
        <v>13</v>
      </c>
      <c r="C8" s="392"/>
      <c r="D8" s="392"/>
      <c r="E8" s="100"/>
      <c r="F8" s="395" t="s">
        <v>14</v>
      </c>
      <c r="G8" s="61"/>
      <c r="H8" s="126"/>
      <c r="I8" s="397" t="s">
        <v>143</v>
      </c>
      <c r="J8" s="397"/>
      <c r="K8" s="397"/>
      <c r="L8" s="126"/>
      <c r="M8" s="62"/>
      <c r="N8" s="398" t="s">
        <v>144</v>
      </c>
      <c r="O8" s="399"/>
      <c r="P8" s="399"/>
      <c r="Q8" s="399"/>
      <c r="R8" s="399"/>
      <c r="S8" s="399"/>
      <c r="T8" s="399"/>
      <c r="U8" s="63"/>
    </row>
    <row r="9" spans="1:21" s="64" customFormat="1" ht="15" customHeight="1">
      <c r="A9" s="121"/>
      <c r="B9" s="393"/>
      <c r="C9" s="393"/>
      <c r="D9" s="393"/>
      <c r="E9" s="101"/>
      <c r="F9" s="396"/>
      <c r="G9" s="400" t="s">
        <v>15</v>
      </c>
      <c r="H9" s="402" t="s">
        <v>16</v>
      </c>
      <c r="I9" s="403"/>
      <c r="J9" s="404"/>
      <c r="K9" s="123" t="s">
        <v>191</v>
      </c>
      <c r="L9" s="405" t="s">
        <v>190</v>
      </c>
      <c r="M9" s="406"/>
      <c r="N9" s="400" t="s">
        <v>15</v>
      </c>
      <c r="O9" s="402" t="s">
        <v>16</v>
      </c>
      <c r="P9" s="403"/>
      <c r="Q9" s="404"/>
      <c r="R9" s="407" t="s">
        <v>17</v>
      </c>
      <c r="S9" s="408"/>
      <c r="T9" s="408"/>
      <c r="U9" s="63"/>
    </row>
    <row r="10" spans="1:20" s="64" customFormat="1" ht="22.5">
      <c r="A10" s="122"/>
      <c r="B10" s="394"/>
      <c r="C10" s="394"/>
      <c r="D10" s="394"/>
      <c r="E10" s="102"/>
      <c r="F10" s="396"/>
      <c r="G10" s="401"/>
      <c r="H10" s="66" t="s">
        <v>15</v>
      </c>
      <c r="I10" s="66" t="s">
        <v>18</v>
      </c>
      <c r="J10" s="67" t="s">
        <v>19</v>
      </c>
      <c r="K10" s="65" t="s">
        <v>15</v>
      </c>
      <c r="L10" s="270" t="s">
        <v>20</v>
      </c>
      <c r="M10" s="66" t="s">
        <v>21</v>
      </c>
      <c r="N10" s="401"/>
      <c r="O10" s="66" t="s">
        <v>15</v>
      </c>
      <c r="P10" s="66" t="s">
        <v>18</v>
      </c>
      <c r="Q10" s="67" t="s">
        <v>22</v>
      </c>
      <c r="R10" s="66" t="s">
        <v>15</v>
      </c>
      <c r="S10" s="66" t="s">
        <v>20</v>
      </c>
      <c r="T10" s="65" t="s">
        <v>21</v>
      </c>
    </row>
    <row r="11" spans="1:20" s="64" customFormat="1" ht="11.25" customHeight="1" hidden="1" outlineLevel="1">
      <c r="A11" s="409" t="s">
        <v>161</v>
      </c>
      <c r="B11" s="409"/>
      <c r="C11" s="409"/>
      <c r="D11" s="409"/>
      <c r="E11" s="103"/>
      <c r="F11" s="68">
        <v>244300</v>
      </c>
      <c r="G11" s="69">
        <v>245000</v>
      </c>
      <c r="H11" s="69">
        <v>244300</v>
      </c>
      <c r="I11" s="69">
        <v>41700</v>
      </c>
      <c r="J11" s="69">
        <v>201900</v>
      </c>
      <c r="K11" s="69">
        <v>700</v>
      </c>
      <c r="L11" s="69">
        <v>200</v>
      </c>
      <c r="M11" s="69">
        <v>400</v>
      </c>
      <c r="N11" s="69">
        <v>812700</v>
      </c>
      <c r="O11" s="69">
        <v>811500</v>
      </c>
      <c r="P11" s="69">
        <v>41700</v>
      </c>
      <c r="Q11" s="69">
        <v>767900</v>
      </c>
      <c r="R11" s="69">
        <v>1200</v>
      </c>
      <c r="S11" s="69">
        <v>800</v>
      </c>
      <c r="T11" s="69">
        <v>400</v>
      </c>
    </row>
    <row r="12" spans="1:20" s="64" customFormat="1" ht="11.25" hidden="1" outlineLevel="1">
      <c r="A12" s="410" t="s">
        <v>162</v>
      </c>
      <c r="B12" s="410"/>
      <c r="C12" s="410"/>
      <c r="D12" s="410"/>
      <c r="E12" s="104"/>
      <c r="F12" s="70">
        <v>252700</v>
      </c>
      <c r="G12" s="71">
        <v>253700</v>
      </c>
      <c r="H12" s="71">
        <v>252700</v>
      </c>
      <c r="I12" s="71">
        <v>47900</v>
      </c>
      <c r="J12" s="71">
        <v>204700</v>
      </c>
      <c r="K12" s="71">
        <v>1000</v>
      </c>
      <c r="L12" s="71">
        <v>500</v>
      </c>
      <c r="M12" s="71">
        <v>500</v>
      </c>
      <c r="N12" s="71">
        <v>809000</v>
      </c>
      <c r="O12" s="71">
        <v>807000</v>
      </c>
      <c r="P12" s="71">
        <v>47900</v>
      </c>
      <c r="Q12" s="71">
        <v>759000</v>
      </c>
      <c r="R12" s="71">
        <v>2000</v>
      </c>
      <c r="S12" s="71">
        <v>1500</v>
      </c>
      <c r="T12" s="71">
        <v>500</v>
      </c>
    </row>
    <row r="13" spans="1:20" s="74" customFormat="1" ht="13.5" customHeight="1" collapsed="1">
      <c r="A13" s="411" t="s">
        <v>188</v>
      </c>
      <c r="B13" s="411"/>
      <c r="C13" s="412"/>
      <c r="D13" s="412"/>
      <c r="E13" s="105" t="s">
        <v>189</v>
      </c>
      <c r="F13" s="72">
        <v>279300</v>
      </c>
      <c r="G13" s="73">
        <v>280300</v>
      </c>
      <c r="H13" s="73">
        <v>279300</v>
      </c>
      <c r="I13" s="73">
        <v>71700</v>
      </c>
      <c r="J13" s="73">
        <v>207600</v>
      </c>
      <c r="K13" s="73">
        <v>1000</v>
      </c>
      <c r="L13" s="73">
        <v>500</v>
      </c>
      <c r="M13" s="73">
        <v>500</v>
      </c>
      <c r="N13" s="73" t="s">
        <v>383</v>
      </c>
      <c r="O13" s="73" t="s">
        <v>384</v>
      </c>
      <c r="P13" s="73" t="s">
        <v>385</v>
      </c>
      <c r="Q13" s="73" t="s">
        <v>386</v>
      </c>
      <c r="R13" s="73" t="s">
        <v>359</v>
      </c>
      <c r="S13" s="73" t="s">
        <v>387</v>
      </c>
      <c r="T13" s="73" t="s">
        <v>341</v>
      </c>
    </row>
    <row r="14" spans="1:20" s="64" customFormat="1" ht="13.5" customHeight="1">
      <c r="A14" s="75" t="s">
        <v>249</v>
      </c>
      <c r="B14" s="75"/>
      <c r="C14" s="76"/>
      <c r="D14" s="99"/>
      <c r="E14" s="106"/>
      <c r="F14" s="70"/>
      <c r="G14" s="71"/>
      <c r="H14" s="71"/>
      <c r="I14" s="71"/>
      <c r="J14" s="71"/>
      <c r="K14" s="71"/>
      <c r="L14" s="71"/>
      <c r="M14" s="71"/>
      <c r="N14" s="71"/>
      <c r="O14" s="71"/>
      <c r="P14" s="71"/>
      <c r="Q14" s="71"/>
      <c r="R14" s="71"/>
      <c r="S14" s="71"/>
      <c r="T14" s="71"/>
    </row>
    <row r="15" spans="1:20" s="64" customFormat="1" ht="13.5" customHeight="1">
      <c r="A15" s="63"/>
      <c r="B15" s="413" t="s">
        <v>23</v>
      </c>
      <c r="C15" s="413"/>
      <c r="D15" s="413"/>
      <c r="E15" s="107"/>
      <c r="F15" s="70">
        <v>270200</v>
      </c>
      <c r="G15" s="71" t="s">
        <v>375</v>
      </c>
      <c r="H15" s="71" t="s">
        <v>376</v>
      </c>
      <c r="I15" s="71" t="s">
        <v>377</v>
      </c>
      <c r="J15" s="71" t="s">
        <v>378</v>
      </c>
      <c r="K15" s="71" t="s">
        <v>379</v>
      </c>
      <c r="L15" s="71" t="s">
        <v>341</v>
      </c>
      <c r="M15" s="71" t="s">
        <v>341</v>
      </c>
      <c r="N15" s="71" t="s">
        <v>388</v>
      </c>
      <c r="O15" s="71" t="s">
        <v>389</v>
      </c>
      <c r="P15" s="71" t="s">
        <v>377</v>
      </c>
      <c r="Q15" s="71" t="s">
        <v>390</v>
      </c>
      <c r="R15" s="71" t="s">
        <v>374</v>
      </c>
      <c r="S15" s="71" t="s">
        <v>362</v>
      </c>
      <c r="T15" s="71" t="s">
        <v>341</v>
      </c>
    </row>
    <row r="16" spans="1:20" s="64" customFormat="1" ht="13.5" customHeight="1">
      <c r="A16" s="63"/>
      <c r="B16" s="413" t="s">
        <v>11</v>
      </c>
      <c r="C16" s="413"/>
      <c r="D16" s="413"/>
      <c r="E16" s="107"/>
      <c r="F16" s="70">
        <v>9100</v>
      </c>
      <c r="G16" s="71" t="s">
        <v>380</v>
      </c>
      <c r="H16" s="71" t="s">
        <v>381</v>
      </c>
      <c r="I16" s="71" t="s">
        <v>362</v>
      </c>
      <c r="J16" s="71" t="s">
        <v>382</v>
      </c>
      <c r="K16" s="71" t="s">
        <v>348</v>
      </c>
      <c r="L16" s="71" t="s">
        <v>348</v>
      </c>
      <c r="M16" s="71" t="s">
        <v>348</v>
      </c>
      <c r="N16" s="71" t="s">
        <v>346</v>
      </c>
      <c r="O16" s="71" t="s">
        <v>391</v>
      </c>
      <c r="P16" s="71" t="s">
        <v>362</v>
      </c>
      <c r="Q16" s="71" t="s">
        <v>392</v>
      </c>
      <c r="R16" s="71" t="s">
        <v>361</v>
      </c>
      <c r="S16" s="71" t="s">
        <v>361</v>
      </c>
      <c r="T16" s="71" t="s">
        <v>348</v>
      </c>
    </row>
    <row r="17" spans="1:20" s="64" customFormat="1" ht="13.5" customHeight="1">
      <c r="A17" s="75" t="s">
        <v>250</v>
      </c>
      <c r="B17" s="75"/>
      <c r="C17" s="76"/>
      <c r="D17" s="99"/>
      <c r="E17" s="106"/>
      <c r="F17" s="70"/>
      <c r="G17" s="71"/>
      <c r="H17" s="71"/>
      <c r="I17" s="71"/>
      <c r="J17" s="71"/>
      <c r="K17" s="71"/>
      <c r="L17" s="71"/>
      <c r="M17" s="71"/>
      <c r="N17" s="71"/>
      <c r="O17" s="71"/>
      <c r="P17" s="71"/>
      <c r="Q17" s="71"/>
      <c r="R17" s="71"/>
      <c r="S17" s="71"/>
      <c r="T17" s="71"/>
    </row>
    <row r="18" spans="1:20" s="64" customFormat="1" ht="13.5" customHeight="1">
      <c r="A18" s="63"/>
      <c r="B18" s="413" t="s">
        <v>24</v>
      </c>
      <c r="C18" s="413"/>
      <c r="D18" s="413"/>
      <c r="E18" s="107"/>
      <c r="F18" s="70" t="s">
        <v>337</v>
      </c>
      <c r="G18" s="71" t="s">
        <v>336</v>
      </c>
      <c r="H18" s="71" t="s">
        <v>337</v>
      </c>
      <c r="I18" s="71" t="s">
        <v>338</v>
      </c>
      <c r="J18" s="71" t="s">
        <v>339</v>
      </c>
      <c r="K18" s="71" t="s">
        <v>340</v>
      </c>
      <c r="L18" s="71" t="s">
        <v>341</v>
      </c>
      <c r="M18" s="71" t="s">
        <v>342</v>
      </c>
      <c r="N18" s="71" t="s">
        <v>393</v>
      </c>
      <c r="O18" s="71" t="s">
        <v>394</v>
      </c>
      <c r="P18" s="71" t="s">
        <v>338</v>
      </c>
      <c r="Q18" s="71" t="s">
        <v>395</v>
      </c>
      <c r="R18" s="71" t="s">
        <v>363</v>
      </c>
      <c r="S18" s="71" t="s">
        <v>362</v>
      </c>
      <c r="T18" s="71" t="s">
        <v>342</v>
      </c>
    </row>
    <row r="19" spans="1:20" s="64" customFormat="1" ht="13.5" customHeight="1">
      <c r="A19" s="63"/>
      <c r="B19" s="413" t="s">
        <v>25</v>
      </c>
      <c r="C19" s="413"/>
      <c r="D19" s="413"/>
      <c r="E19" s="107"/>
      <c r="F19" s="70" t="s">
        <v>344</v>
      </c>
      <c r="G19" s="71" t="s">
        <v>343</v>
      </c>
      <c r="H19" s="71" t="s">
        <v>344</v>
      </c>
      <c r="I19" s="71" t="s">
        <v>345</v>
      </c>
      <c r="J19" s="71" t="s">
        <v>346</v>
      </c>
      <c r="K19" s="71" t="s">
        <v>347</v>
      </c>
      <c r="L19" s="71" t="s">
        <v>348</v>
      </c>
      <c r="M19" s="71" t="s">
        <v>349</v>
      </c>
      <c r="N19" s="71" t="s">
        <v>396</v>
      </c>
      <c r="O19" s="71" t="s">
        <v>397</v>
      </c>
      <c r="P19" s="71" t="s">
        <v>345</v>
      </c>
      <c r="Q19" s="71" t="s">
        <v>398</v>
      </c>
      <c r="R19" s="71" t="s">
        <v>347</v>
      </c>
      <c r="S19" s="71" t="s">
        <v>348</v>
      </c>
      <c r="T19" s="71" t="s">
        <v>349</v>
      </c>
    </row>
    <row r="20" spans="1:20" s="64" customFormat="1" ht="13.5" customHeight="1">
      <c r="A20" s="63"/>
      <c r="B20" s="63"/>
      <c r="C20" s="414" t="s">
        <v>171</v>
      </c>
      <c r="D20" s="414"/>
      <c r="E20" s="108"/>
      <c r="F20" s="70" t="s">
        <v>350</v>
      </c>
      <c r="G20" s="71" t="s">
        <v>350</v>
      </c>
      <c r="H20" s="71" t="s">
        <v>350</v>
      </c>
      <c r="I20" s="71" t="s">
        <v>351</v>
      </c>
      <c r="J20" s="71" t="s">
        <v>352</v>
      </c>
      <c r="K20" s="71" t="s">
        <v>111</v>
      </c>
      <c r="L20" s="71" t="s">
        <v>111</v>
      </c>
      <c r="M20" s="71" t="s">
        <v>111</v>
      </c>
      <c r="N20" s="71" t="s">
        <v>399</v>
      </c>
      <c r="O20" s="71" t="s">
        <v>399</v>
      </c>
      <c r="P20" s="71" t="s">
        <v>351</v>
      </c>
      <c r="Q20" s="71" t="s">
        <v>400</v>
      </c>
      <c r="R20" s="71" t="s">
        <v>111</v>
      </c>
      <c r="S20" s="71" t="s">
        <v>111</v>
      </c>
      <c r="T20" s="71" t="s">
        <v>111</v>
      </c>
    </row>
    <row r="21" spans="1:20" s="64" customFormat="1" ht="13.5" customHeight="1">
      <c r="A21" s="63"/>
      <c r="B21" s="63"/>
      <c r="C21" s="63"/>
      <c r="D21" s="83" t="s">
        <v>8</v>
      </c>
      <c r="E21" s="107"/>
      <c r="F21" s="70" t="s">
        <v>350</v>
      </c>
      <c r="G21" s="71" t="s">
        <v>350</v>
      </c>
      <c r="H21" s="71" t="s">
        <v>350</v>
      </c>
      <c r="I21" s="71" t="s">
        <v>351</v>
      </c>
      <c r="J21" s="71" t="s">
        <v>352</v>
      </c>
      <c r="K21" s="71" t="s">
        <v>111</v>
      </c>
      <c r="L21" s="71" t="s">
        <v>111</v>
      </c>
      <c r="M21" s="71" t="s">
        <v>111</v>
      </c>
      <c r="N21" s="71" t="s">
        <v>399</v>
      </c>
      <c r="O21" s="71" t="s">
        <v>399</v>
      </c>
      <c r="P21" s="71" t="s">
        <v>351</v>
      </c>
      <c r="Q21" s="71" t="s">
        <v>400</v>
      </c>
      <c r="R21" s="71" t="s">
        <v>111</v>
      </c>
      <c r="S21" s="71" t="s">
        <v>111</v>
      </c>
      <c r="T21" s="71" t="s">
        <v>111</v>
      </c>
    </row>
    <row r="22" spans="1:20" s="64" customFormat="1" ht="13.5" customHeight="1">
      <c r="A22" s="63"/>
      <c r="B22" s="63"/>
      <c r="C22" s="63"/>
      <c r="D22" s="84" t="s">
        <v>170</v>
      </c>
      <c r="E22" s="333"/>
      <c r="F22" s="71" t="s">
        <v>111</v>
      </c>
      <c r="G22" s="71" t="s">
        <v>111</v>
      </c>
      <c r="H22" s="71" t="s">
        <v>111</v>
      </c>
      <c r="I22" s="71" t="s">
        <v>111</v>
      </c>
      <c r="J22" s="71" t="s">
        <v>111</v>
      </c>
      <c r="K22" s="71" t="s">
        <v>111</v>
      </c>
      <c r="L22" s="71" t="s">
        <v>111</v>
      </c>
      <c r="M22" s="71" t="s">
        <v>111</v>
      </c>
      <c r="N22" s="71" t="s">
        <v>111</v>
      </c>
      <c r="O22" s="71" t="s">
        <v>111</v>
      </c>
      <c r="P22" s="71" t="s">
        <v>111</v>
      </c>
      <c r="Q22" s="71" t="s">
        <v>111</v>
      </c>
      <c r="R22" s="71" t="s">
        <v>111</v>
      </c>
      <c r="S22" s="71" t="s">
        <v>111</v>
      </c>
      <c r="T22" s="71" t="s">
        <v>111</v>
      </c>
    </row>
    <row r="23" spans="1:20" s="64" customFormat="1" ht="13.5" customHeight="1">
      <c r="A23" s="63"/>
      <c r="B23" s="63"/>
      <c r="C23" s="413" t="s">
        <v>9</v>
      </c>
      <c r="D23" s="413"/>
      <c r="E23" s="107"/>
      <c r="F23" s="70" t="s">
        <v>354</v>
      </c>
      <c r="G23" s="71" t="s">
        <v>353</v>
      </c>
      <c r="H23" s="71" t="s">
        <v>354</v>
      </c>
      <c r="I23" s="71" t="s">
        <v>355</v>
      </c>
      <c r="J23" s="71" t="s">
        <v>356</v>
      </c>
      <c r="K23" s="71" t="s">
        <v>342</v>
      </c>
      <c r="L23" s="71" t="s">
        <v>348</v>
      </c>
      <c r="M23" s="71" t="s">
        <v>342</v>
      </c>
      <c r="N23" s="71" t="s">
        <v>401</v>
      </c>
      <c r="O23" s="71" t="s">
        <v>402</v>
      </c>
      <c r="P23" s="71" t="s">
        <v>355</v>
      </c>
      <c r="Q23" s="71" t="s">
        <v>403</v>
      </c>
      <c r="R23" s="71" t="s">
        <v>342</v>
      </c>
      <c r="S23" s="71" t="s">
        <v>348</v>
      </c>
      <c r="T23" s="71" t="s">
        <v>342</v>
      </c>
    </row>
    <row r="24" spans="1:20" s="64" customFormat="1" ht="13.5" customHeight="1">
      <c r="A24" s="63"/>
      <c r="B24" s="63"/>
      <c r="C24" s="63"/>
      <c r="D24" s="83" t="s">
        <v>26</v>
      </c>
      <c r="E24" s="107"/>
      <c r="F24" s="70" t="s">
        <v>358</v>
      </c>
      <c r="G24" s="71" t="s">
        <v>357</v>
      </c>
      <c r="H24" s="71" t="s">
        <v>358</v>
      </c>
      <c r="I24" s="71" t="s">
        <v>359</v>
      </c>
      <c r="J24" s="71" t="s">
        <v>360</v>
      </c>
      <c r="K24" s="71" t="s">
        <v>361</v>
      </c>
      <c r="L24" s="71" t="s">
        <v>348</v>
      </c>
      <c r="M24" s="71" t="s">
        <v>361</v>
      </c>
      <c r="N24" s="71" t="s">
        <v>404</v>
      </c>
      <c r="O24" s="71" t="s">
        <v>405</v>
      </c>
      <c r="P24" s="71" t="s">
        <v>359</v>
      </c>
      <c r="Q24" s="71" t="s">
        <v>406</v>
      </c>
      <c r="R24" s="71" t="s">
        <v>361</v>
      </c>
      <c r="S24" s="71" t="s">
        <v>348</v>
      </c>
      <c r="T24" s="71" t="s">
        <v>361</v>
      </c>
    </row>
    <row r="25" spans="1:20" s="64" customFormat="1" ht="13.5" customHeight="1">
      <c r="A25" s="63"/>
      <c r="B25" s="63"/>
      <c r="C25" s="63"/>
      <c r="D25" s="83" t="s">
        <v>27</v>
      </c>
      <c r="E25" s="107"/>
      <c r="F25" s="70" t="s">
        <v>351</v>
      </c>
      <c r="G25" s="71" t="s">
        <v>351</v>
      </c>
      <c r="H25" s="71" t="s">
        <v>351</v>
      </c>
      <c r="I25" s="71" t="s">
        <v>362</v>
      </c>
      <c r="J25" s="71" t="s">
        <v>363</v>
      </c>
      <c r="K25" s="71" t="s">
        <v>111</v>
      </c>
      <c r="L25" s="71" t="s">
        <v>111</v>
      </c>
      <c r="M25" s="71" t="s">
        <v>111</v>
      </c>
      <c r="N25" s="71" t="s">
        <v>364</v>
      </c>
      <c r="O25" s="71" t="s">
        <v>364</v>
      </c>
      <c r="P25" s="71" t="s">
        <v>362</v>
      </c>
      <c r="Q25" s="71" t="s">
        <v>373</v>
      </c>
      <c r="R25" s="71" t="s">
        <v>111</v>
      </c>
      <c r="S25" s="71" t="s">
        <v>111</v>
      </c>
      <c r="T25" s="71" t="s">
        <v>111</v>
      </c>
    </row>
    <row r="26" spans="1:20" s="64" customFormat="1" ht="13.5" customHeight="1">
      <c r="A26" s="63"/>
      <c r="B26" s="63"/>
      <c r="C26" s="63"/>
      <c r="D26" s="83" t="s">
        <v>28</v>
      </c>
      <c r="E26" s="107"/>
      <c r="F26" s="70" t="s">
        <v>365</v>
      </c>
      <c r="G26" s="71" t="s">
        <v>364</v>
      </c>
      <c r="H26" s="71" t="s">
        <v>365</v>
      </c>
      <c r="I26" s="71" t="s">
        <v>366</v>
      </c>
      <c r="J26" s="71" t="s">
        <v>367</v>
      </c>
      <c r="K26" s="71" t="s">
        <v>348</v>
      </c>
      <c r="L26" s="71" t="s">
        <v>111</v>
      </c>
      <c r="M26" s="71" t="s">
        <v>348</v>
      </c>
      <c r="N26" s="71" t="s">
        <v>407</v>
      </c>
      <c r="O26" s="71" t="s">
        <v>408</v>
      </c>
      <c r="P26" s="71" t="s">
        <v>366</v>
      </c>
      <c r="Q26" s="71" t="s">
        <v>409</v>
      </c>
      <c r="R26" s="71" t="s">
        <v>348</v>
      </c>
      <c r="S26" s="71" t="s">
        <v>111</v>
      </c>
      <c r="T26" s="71" t="s">
        <v>348</v>
      </c>
    </row>
    <row r="27" spans="1:20" s="64" customFormat="1" ht="13.5" customHeight="1">
      <c r="A27" s="63"/>
      <c r="B27" s="63"/>
      <c r="C27" s="63"/>
      <c r="D27" s="83" t="s">
        <v>29</v>
      </c>
      <c r="E27" s="107"/>
      <c r="F27" s="70" t="s">
        <v>368</v>
      </c>
      <c r="G27" s="71" t="s">
        <v>368</v>
      </c>
      <c r="H27" s="71" t="s">
        <v>368</v>
      </c>
      <c r="I27" s="71" t="s">
        <v>369</v>
      </c>
      <c r="J27" s="71" t="s">
        <v>370</v>
      </c>
      <c r="K27" s="71" t="s">
        <v>111</v>
      </c>
      <c r="L27" s="71" t="s">
        <v>111</v>
      </c>
      <c r="M27" s="71" t="s">
        <v>111</v>
      </c>
      <c r="N27" s="71" t="s">
        <v>410</v>
      </c>
      <c r="O27" s="71" t="s">
        <v>410</v>
      </c>
      <c r="P27" s="71" t="s">
        <v>369</v>
      </c>
      <c r="Q27" s="71" t="s">
        <v>411</v>
      </c>
      <c r="R27" s="71" t="s">
        <v>111</v>
      </c>
      <c r="S27" s="71" t="s">
        <v>111</v>
      </c>
      <c r="T27" s="71" t="s">
        <v>111</v>
      </c>
    </row>
    <row r="28" spans="1:20" s="64" customFormat="1" ht="13.5" customHeight="1">
      <c r="A28" s="63"/>
      <c r="B28" s="63"/>
      <c r="C28" s="63"/>
      <c r="D28" s="83" t="s">
        <v>30</v>
      </c>
      <c r="E28" s="107"/>
      <c r="F28" s="70" t="s">
        <v>361</v>
      </c>
      <c r="G28" s="71" t="s">
        <v>361</v>
      </c>
      <c r="H28" s="71" t="s">
        <v>361</v>
      </c>
      <c r="I28" s="71" t="s">
        <v>348</v>
      </c>
      <c r="J28" s="71" t="s">
        <v>348</v>
      </c>
      <c r="K28" s="71" t="s">
        <v>111</v>
      </c>
      <c r="L28" s="71" t="s">
        <v>111</v>
      </c>
      <c r="M28" s="71" t="s">
        <v>111</v>
      </c>
      <c r="N28" s="71" t="s">
        <v>342</v>
      </c>
      <c r="O28" s="71" t="s">
        <v>342</v>
      </c>
      <c r="P28" s="71" t="s">
        <v>348</v>
      </c>
      <c r="Q28" s="71" t="s">
        <v>361</v>
      </c>
      <c r="R28" s="71" t="s">
        <v>111</v>
      </c>
      <c r="S28" s="71" t="s">
        <v>111</v>
      </c>
      <c r="T28" s="71" t="s">
        <v>111</v>
      </c>
    </row>
    <row r="29" spans="1:20" s="64" customFormat="1" ht="13.5" customHeight="1">
      <c r="A29" s="63"/>
      <c r="B29" s="63"/>
      <c r="C29" s="413" t="s">
        <v>10</v>
      </c>
      <c r="D29" s="413"/>
      <c r="E29" s="107"/>
      <c r="F29" s="70" t="s">
        <v>372</v>
      </c>
      <c r="G29" s="71" t="s">
        <v>371</v>
      </c>
      <c r="H29" s="71" t="s">
        <v>372</v>
      </c>
      <c r="I29" s="71" t="s">
        <v>373</v>
      </c>
      <c r="J29" s="71" t="s">
        <v>374</v>
      </c>
      <c r="K29" s="71" t="s">
        <v>342</v>
      </c>
      <c r="L29" s="71" t="s">
        <v>111</v>
      </c>
      <c r="M29" s="71" t="s">
        <v>342</v>
      </c>
      <c r="N29" s="71" t="s">
        <v>412</v>
      </c>
      <c r="O29" s="71" t="s">
        <v>413</v>
      </c>
      <c r="P29" s="71" t="s">
        <v>373</v>
      </c>
      <c r="Q29" s="71" t="s">
        <v>414</v>
      </c>
      <c r="R29" s="71" t="s">
        <v>342</v>
      </c>
      <c r="S29" s="71" t="s">
        <v>111</v>
      </c>
      <c r="T29" s="71" t="s">
        <v>342</v>
      </c>
    </row>
    <row r="30" spans="1:20" s="64" customFormat="1" ht="13.5" customHeight="1">
      <c r="A30" s="63"/>
      <c r="B30" s="63"/>
      <c r="C30" s="83"/>
      <c r="D30" s="83"/>
      <c r="E30" s="107"/>
      <c r="F30" s="70"/>
      <c r="G30" s="71"/>
      <c r="H30" s="71"/>
      <c r="I30" s="71"/>
      <c r="J30" s="71"/>
      <c r="K30" s="71"/>
      <c r="L30" s="71"/>
      <c r="M30" s="71"/>
      <c r="N30" s="71"/>
      <c r="O30" s="71"/>
      <c r="P30" s="71"/>
      <c r="Q30" s="71"/>
      <c r="R30" s="71"/>
      <c r="S30" s="71"/>
      <c r="T30" s="71"/>
    </row>
    <row r="31" spans="1:20" s="64" customFormat="1" ht="13.5" customHeight="1">
      <c r="A31" s="416" t="s">
        <v>182</v>
      </c>
      <c r="B31" s="416"/>
      <c r="C31" s="416"/>
      <c r="D31" s="416"/>
      <c r="E31" s="109" t="s">
        <v>280</v>
      </c>
      <c r="F31" s="72">
        <v>400</v>
      </c>
      <c r="G31" s="73">
        <v>500</v>
      </c>
      <c r="H31" s="73" t="s">
        <v>111</v>
      </c>
      <c r="I31" s="73" t="s">
        <v>111</v>
      </c>
      <c r="J31" s="73" t="s">
        <v>111</v>
      </c>
      <c r="K31" s="73">
        <v>500</v>
      </c>
      <c r="L31" s="73">
        <v>200</v>
      </c>
      <c r="M31" s="73">
        <v>300</v>
      </c>
      <c r="N31" s="73">
        <v>10400</v>
      </c>
      <c r="O31" s="73" t="s">
        <v>111</v>
      </c>
      <c r="P31" s="73" t="s">
        <v>111</v>
      </c>
      <c r="Q31" s="73" t="s">
        <v>111</v>
      </c>
      <c r="R31" s="73">
        <v>10400</v>
      </c>
      <c r="S31" s="73">
        <v>400</v>
      </c>
      <c r="T31" s="73">
        <v>10000</v>
      </c>
    </row>
    <row r="32" spans="1:20" s="64" customFormat="1" ht="13.5" customHeight="1">
      <c r="A32" s="118" t="s">
        <v>281</v>
      </c>
      <c r="B32" s="118"/>
      <c r="C32" s="118"/>
      <c r="D32" s="118"/>
      <c r="E32" s="110"/>
      <c r="F32" s="70"/>
      <c r="G32" s="71"/>
      <c r="H32" s="71"/>
      <c r="I32" s="71"/>
      <c r="J32" s="71"/>
      <c r="K32" s="71"/>
      <c r="L32" s="71"/>
      <c r="M32" s="71"/>
      <c r="N32" s="71"/>
      <c r="O32" s="71"/>
      <c r="P32" s="71"/>
      <c r="Q32" s="71"/>
      <c r="R32" s="71"/>
      <c r="S32" s="71"/>
      <c r="T32" s="71"/>
    </row>
    <row r="33" spans="1:20" s="64" customFormat="1" ht="13.5" customHeight="1">
      <c r="A33" s="63"/>
      <c r="B33" s="413" t="s">
        <v>31</v>
      </c>
      <c r="C33" s="413"/>
      <c r="D33" s="413"/>
      <c r="E33" s="107"/>
      <c r="F33" s="70">
        <v>100</v>
      </c>
      <c r="G33" s="71">
        <v>100</v>
      </c>
      <c r="H33" s="71" t="s">
        <v>111</v>
      </c>
      <c r="I33" s="71" t="s">
        <v>111</v>
      </c>
      <c r="J33" s="71" t="s">
        <v>111</v>
      </c>
      <c r="K33" s="71">
        <v>100</v>
      </c>
      <c r="L33" s="71">
        <v>0</v>
      </c>
      <c r="M33" s="71">
        <v>100</v>
      </c>
      <c r="N33" s="71">
        <v>600</v>
      </c>
      <c r="O33" s="71" t="s">
        <v>111</v>
      </c>
      <c r="P33" s="71" t="s">
        <v>111</v>
      </c>
      <c r="Q33" s="71" t="s">
        <v>111</v>
      </c>
      <c r="R33" s="71">
        <v>600</v>
      </c>
      <c r="S33" s="71">
        <v>0</v>
      </c>
      <c r="T33" s="71">
        <v>600</v>
      </c>
    </row>
    <row r="34" spans="1:20" s="64" customFormat="1" ht="13.5" customHeight="1">
      <c r="A34" s="63"/>
      <c r="B34" s="413" t="s">
        <v>32</v>
      </c>
      <c r="C34" s="413"/>
      <c r="D34" s="413"/>
      <c r="E34" s="107"/>
      <c r="F34" s="70">
        <v>0</v>
      </c>
      <c r="G34" s="71">
        <v>0</v>
      </c>
      <c r="H34" s="71" t="s">
        <v>111</v>
      </c>
      <c r="I34" s="71" t="s">
        <v>111</v>
      </c>
      <c r="J34" s="71" t="s">
        <v>111</v>
      </c>
      <c r="K34" s="71">
        <v>0</v>
      </c>
      <c r="L34" s="71" t="s">
        <v>111</v>
      </c>
      <c r="M34" s="71">
        <v>0</v>
      </c>
      <c r="N34" s="71">
        <v>2300</v>
      </c>
      <c r="O34" s="71" t="s">
        <v>111</v>
      </c>
      <c r="P34" s="71" t="s">
        <v>111</v>
      </c>
      <c r="Q34" s="71" t="s">
        <v>111</v>
      </c>
      <c r="R34" s="71">
        <v>2300</v>
      </c>
      <c r="S34" s="71" t="s">
        <v>111</v>
      </c>
      <c r="T34" s="71">
        <v>2300</v>
      </c>
    </row>
    <row r="35" spans="1:20" s="64" customFormat="1" ht="13.5" customHeight="1">
      <c r="A35" s="63"/>
      <c r="B35" s="413" t="s">
        <v>33</v>
      </c>
      <c r="C35" s="413"/>
      <c r="D35" s="413"/>
      <c r="E35" s="107"/>
      <c r="F35" s="70">
        <v>0</v>
      </c>
      <c r="G35" s="71">
        <v>0</v>
      </c>
      <c r="H35" s="71" t="s">
        <v>111</v>
      </c>
      <c r="I35" s="71" t="s">
        <v>111</v>
      </c>
      <c r="J35" s="71" t="s">
        <v>111</v>
      </c>
      <c r="K35" s="71">
        <v>0</v>
      </c>
      <c r="L35" s="71">
        <v>0</v>
      </c>
      <c r="M35" s="71" t="s">
        <v>111</v>
      </c>
      <c r="N35" s="71">
        <v>100</v>
      </c>
      <c r="O35" s="71" t="s">
        <v>111</v>
      </c>
      <c r="P35" s="71" t="s">
        <v>111</v>
      </c>
      <c r="Q35" s="71" t="s">
        <v>111</v>
      </c>
      <c r="R35" s="71">
        <v>100</v>
      </c>
      <c r="S35" s="71">
        <v>100</v>
      </c>
      <c r="T35" s="71" t="s">
        <v>111</v>
      </c>
    </row>
    <row r="36" spans="1:20" s="64" customFormat="1" ht="13.5" customHeight="1">
      <c r="A36" s="63"/>
      <c r="B36" s="413" t="s">
        <v>34</v>
      </c>
      <c r="C36" s="413"/>
      <c r="D36" s="413"/>
      <c r="E36" s="107"/>
      <c r="F36" s="70">
        <v>300</v>
      </c>
      <c r="G36" s="71">
        <v>300</v>
      </c>
      <c r="H36" s="71" t="s">
        <v>111</v>
      </c>
      <c r="I36" s="71" t="s">
        <v>111</v>
      </c>
      <c r="J36" s="71" t="s">
        <v>111</v>
      </c>
      <c r="K36" s="71">
        <v>300</v>
      </c>
      <c r="L36" s="71">
        <v>100</v>
      </c>
      <c r="M36" s="71">
        <v>200</v>
      </c>
      <c r="N36" s="71">
        <v>7400</v>
      </c>
      <c r="O36" s="71" t="s">
        <v>111</v>
      </c>
      <c r="P36" s="71" t="s">
        <v>111</v>
      </c>
      <c r="Q36" s="71" t="s">
        <v>111</v>
      </c>
      <c r="R36" s="71">
        <v>7400</v>
      </c>
      <c r="S36" s="71">
        <v>300</v>
      </c>
      <c r="T36" s="71">
        <v>7200</v>
      </c>
    </row>
    <row r="37" spans="1:20" s="64" customFormat="1" ht="13.5" customHeight="1">
      <c r="A37" s="115" t="s">
        <v>282</v>
      </c>
      <c r="B37" s="115"/>
      <c r="C37" s="116"/>
      <c r="D37" s="117"/>
      <c r="E37" s="110"/>
      <c r="F37" s="70"/>
      <c r="G37" s="71"/>
      <c r="H37" s="71"/>
      <c r="I37" s="71"/>
      <c r="J37" s="71"/>
      <c r="K37" s="71"/>
      <c r="L37" s="71"/>
      <c r="M37" s="71"/>
      <c r="N37" s="71"/>
      <c r="O37" s="71"/>
      <c r="P37" s="71"/>
      <c r="Q37" s="71"/>
      <c r="R37" s="71"/>
      <c r="S37" s="71"/>
      <c r="T37" s="71"/>
    </row>
    <row r="38" spans="1:20" s="64" customFormat="1" ht="13.5" customHeight="1">
      <c r="A38" s="63"/>
      <c r="B38" s="413" t="s">
        <v>283</v>
      </c>
      <c r="C38" s="413"/>
      <c r="D38" s="413"/>
      <c r="E38" s="107" t="s">
        <v>284</v>
      </c>
      <c r="F38" s="70" t="s">
        <v>111</v>
      </c>
      <c r="G38" s="71">
        <v>100</v>
      </c>
      <c r="H38" s="71" t="s">
        <v>111</v>
      </c>
      <c r="I38" s="71" t="s">
        <v>111</v>
      </c>
      <c r="J38" s="71" t="s">
        <v>111</v>
      </c>
      <c r="K38" s="71">
        <v>100</v>
      </c>
      <c r="L38" s="71">
        <v>100</v>
      </c>
      <c r="M38" s="71" t="s">
        <v>111</v>
      </c>
      <c r="N38" s="71">
        <v>200</v>
      </c>
      <c r="O38" s="71" t="s">
        <v>111</v>
      </c>
      <c r="P38" s="71" t="s">
        <v>111</v>
      </c>
      <c r="Q38" s="71" t="s">
        <v>111</v>
      </c>
      <c r="R38" s="71">
        <v>200</v>
      </c>
      <c r="S38" s="71">
        <v>200</v>
      </c>
      <c r="T38" s="71" t="s">
        <v>111</v>
      </c>
    </row>
    <row r="39" spans="1:20" s="64" customFormat="1" ht="13.5" customHeight="1">
      <c r="A39" s="119"/>
      <c r="B39" s="415" t="s">
        <v>285</v>
      </c>
      <c r="C39" s="415"/>
      <c r="D39" s="415"/>
      <c r="E39" s="111" t="s">
        <v>284</v>
      </c>
      <c r="F39" s="77" t="s">
        <v>111</v>
      </c>
      <c r="G39" s="78">
        <v>100</v>
      </c>
      <c r="H39" s="78" t="s">
        <v>111</v>
      </c>
      <c r="I39" s="78" t="s">
        <v>111</v>
      </c>
      <c r="J39" s="78" t="s">
        <v>111</v>
      </c>
      <c r="K39" s="78">
        <v>100</v>
      </c>
      <c r="L39" s="78">
        <v>100</v>
      </c>
      <c r="M39" s="78" t="s">
        <v>111</v>
      </c>
      <c r="N39" s="78">
        <v>100</v>
      </c>
      <c r="O39" s="78" t="s">
        <v>111</v>
      </c>
      <c r="P39" s="78" t="s">
        <v>111</v>
      </c>
      <c r="Q39" s="78" t="s">
        <v>111</v>
      </c>
      <c r="R39" s="78">
        <v>100</v>
      </c>
      <c r="S39" s="78">
        <v>100</v>
      </c>
      <c r="T39" s="78" t="s">
        <v>111</v>
      </c>
    </row>
    <row r="40" spans="1:11" s="59" customFormat="1" ht="10.5">
      <c r="A40" s="106" t="s">
        <v>156</v>
      </c>
      <c r="B40" s="106"/>
      <c r="C40" s="106"/>
      <c r="D40" s="106"/>
      <c r="E40" s="106"/>
      <c r="F40" s="106"/>
      <c r="G40" s="106"/>
      <c r="H40" s="106"/>
      <c r="I40" s="106"/>
      <c r="J40" s="106"/>
      <c r="K40" s="106"/>
    </row>
    <row r="41" spans="1:11" s="59" customFormat="1" ht="10.5">
      <c r="A41" s="106" t="s">
        <v>155</v>
      </c>
      <c r="B41" s="106"/>
      <c r="C41" s="106"/>
      <c r="D41" s="106"/>
      <c r="E41" s="106"/>
      <c r="F41" s="106"/>
      <c r="G41" s="106"/>
      <c r="H41" s="106"/>
      <c r="I41" s="106"/>
      <c r="J41" s="106"/>
      <c r="K41" s="106"/>
    </row>
    <row r="42" spans="1:11" s="24" customFormat="1" ht="16.5" customHeight="1">
      <c r="A42" s="275" t="s">
        <v>322</v>
      </c>
      <c r="B42" s="275"/>
      <c r="C42" s="23"/>
      <c r="D42" s="23"/>
      <c r="E42" s="215"/>
      <c r="F42" s="23"/>
      <c r="G42" s="23"/>
      <c r="H42" s="23"/>
      <c r="I42" s="23"/>
      <c r="J42" s="23"/>
      <c r="K42" s="23"/>
    </row>
  </sheetData>
  <sheetProtection/>
  <mergeCells count="29">
    <mergeCell ref="B39:D39"/>
    <mergeCell ref="A31:D31"/>
    <mergeCell ref="B33:D33"/>
    <mergeCell ref="B34:D34"/>
    <mergeCell ref="B35:D35"/>
    <mergeCell ref="B36:D36"/>
    <mergeCell ref="B38:D38"/>
    <mergeCell ref="B16:D16"/>
    <mergeCell ref="B18:D18"/>
    <mergeCell ref="B19:D19"/>
    <mergeCell ref="C20:D20"/>
    <mergeCell ref="C23:D23"/>
    <mergeCell ref="C29:D29"/>
    <mergeCell ref="O9:Q9"/>
    <mergeCell ref="R9:T9"/>
    <mergeCell ref="A11:D11"/>
    <mergeCell ref="A12:D12"/>
    <mergeCell ref="A13:D13"/>
    <mergeCell ref="B15:D15"/>
    <mergeCell ref="A1:D1"/>
    <mergeCell ref="A3:K3"/>
    <mergeCell ref="B8:D10"/>
    <mergeCell ref="F8:F10"/>
    <mergeCell ref="I8:K8"/>
    <mergeCell ref="N8:T8"/>
    <mergeCell ref="G9:G10"/>
    <mergeCell ref="H9:J9"/>
    <mergeCell ref="L9:M9"/>
    <mergeCell ref="N9:N10"/>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ignoredErrors>
    <ignoredError sqref="G18:M18 G19:M19 G20:J20 G21:J21 G23:M23 G24:M24 G25:J25 G26:M29 G15:M16 N13:T13 N15:T16 N18:T21 N23:T25 N26:T29 F18:F21 F23:F25 F26:F29" numberStoredAsText="1"/>
  </ignoredErrors>
</worksheet>
</file>

<file path=xl/worksheets/sheet5.xml><?xml version="1.0" encoding="utf-8"?>
<worksheet xmlns="http://schemas.openxmlformats.org/spreadsheetml/2006/main" xmlns:r="http://schemas.openxmlformats.org/officeDocument/2006/relationships">
  <dimension ref="A1:L38"/>
  <sheetViews>
    <sheetView showGridLines="0" view="pageBreakPreview" zoomScale="90" zoomScaleNormal="85" zoomScaleSheetLayoutView="90" zoomScalePageLayoutView="0" workbookViewId="0" topLeftCell="A1">
      <selection activeCell="A1" sqref="A1:C1"/>
    </sheetView>
  </sheetViews>
  <sheetFormatPr defaultColWidth="9.00390625" defaultRowHeight="13.5"/>
  <cols>
    <col min="1" max="2" width="2.75390625" style="0" customWidth="1"/>
    <col min="3" max="3" width="21.125" style="0" customWidth="1"/>
    <col min="4" max="4" width="3.00390625" style="41" customWidth="1"/>
    <col min="5" max="7" width="20.875" style="0" customWidth="1"/>
    <col min="8" max="12" width="18.375" style="0" customWidth="1"/>
    <col min="13" max="13" width="18.125" style="0" customWidth="1"/>
  </cols>
  <sheetData>
    <row r="1" spans="1:4" ht="13.5">
      <c r="A1" s="391" t="s">
        <v>169</v>
      </c>
      <c r="B1" s="391"/>
      <c r="C1" s="391"/>
      <c r="D1" s="112"/>
    </row>
    <row r="2" spans="1:4" ht="13.5">
      <c r="A2" s="1" t="s">
        <v>0</v>
      </c>
      <c r="B2" s="1"/>
      <c r="C2" s="1"/>
      <c r="D2" s="167"/>
    </row>
    <row r="3" spans="1:12" ht="17.25">
      <c r="A3" s="365" t="s">
        <v>1</v>
      </c>
      <c r="B3" s="365"/>
      <c r="C3" s="365"/>
      <c r="D3" s="365"/>
      <c r="E3" s="365"/>
      <c r="F3" s="365"/>
      <c r="G3" s="365"/>
      <c r="H3" s="5"/>
      <c r="I3" s="5"/>
      <c r="J3" s="5"/>
      <c r="K3" s="5"/>
      <c r="L3" s="5"/>
    </row>
    <row r="4" spans="1:12" ht="13.5">
      <c r="A4" s="6"/>
      <c r="B4" s="6"/>
      <c r="C4" s="6"/>
      <c r="D4" s="98"/>
      <c r="E4" s="425" t="s">
        <v>431</v>
      </c>
      <c r="F4" s="425"/>
      <c r="G4" s="6"/>
      <c r="H4" s="6"/>
      <c r="I4" s="6"/>
      <c r="J4" s="6"/>
      <c r="K4" s="6"/>
      <c r="L4" s="6"/>
    </row>
    <row r="5" spans="1:4" s="3" customFormat="1" ht="14.25">
      <c r="A5" s="2" t="s">
        <v>297</v>
      </c>
      <c r="B5" s="2"/>
      <c r="C5" s="2"/>
      <c r="D5" s="24"/>
    </row>
    <row r="6" spans="1:8" s="3" customFormat="1" ht="14.25">
      <c r="A6" s="2" t="s">
        <v>294</v>
      </c>
      <c r="B6" s="2"/>
      <c r="C6" s="2"/>
      <c r="D6" s="24"/>
      <c r="H6" s="327" t="s">
        <v>325</v>
      </c>
    </row>
    <row r="7" spans="1:7" s="3" customFormat="1" ht="6" customHeight="1" thickBot="1">
      <c r="A7" s="274"/>
      <c r="B7" s="274"/>
      <c r="C7" s="274"/>
      <c r="D7" s="23"/>
      <c r="E7" s="276"/>
      <c r="F7" s="276"/>
      <c r="G7" s="335"/>
    </row>
    <row r="8" spans="1:12" s="21" customFormat="1" ht="34.5" customHeight="1" thickTop="1">
      <c r="A8" s="420" t="s">
        <v>248</v>
      </c>
      <c r="B8" s="421"/>
      <c r="C8" s="421"/>
      <c r="D8" s="422"/>
      <c r="E8" s="18" t="s">
        <v>316</v>
      </c>
      <c r="F8" s="18" t="s">
        <v>2</v>
      </c>
      <c r="G8" s="334" t="s">
        <v>317</v>
      </c>
      <c r="H8" s="271" t="s">
        <v>3</v>
      </c>
      <c r="I8" s="20" t="s">
        <v>4</v>
      </c>
      <c r="J8" s="17" t="s">
        <v>5</v>
      </c>
      <c r="K8" s="20" t="s">
        <v>6</v>
      </c>
      <c r="L8" s="19" t="s">
        <v>7</v>
      </c>
    </row>
    <row r="9" spans="1:12" s="47" customFormat="1" ht="12.75" customHeight="1">
      <c r="A9" s="423" t="s">
        <v>334</v>
      </c>
      <c r="B9" s="423"/>
      <c r="C9" s="423"/>
      <c r="D9" s="82"/>
      <c r="E9" s="44">
        <v>259700</v>
      </c>
      <c r="F9" s="45">
        <v>260300</v>
      </c>
      <c r="G9" s="45">
        <v>795800</v>
      </c>
      <c r="H9" s="46">
        <v>6.27</v>
      </c>
      <c r="I9" s="46">
        <v>44.97</v>
      </c>
      <c r="J9" s="46">
        <v>147.99</v>
      </c>
      <c r="K9" s="46">
        <v>14.55</v>
      </c>
      <c r="L9" s="46">
        <v>0.49</v>
      </c>
    </row>
    <row r="10" spans="1:12" s="47" customFormat="1" ht="12.75" customHeight="1">
      <c r="A10" s="419" t="s">
        <v>286</v>
      </c>
      <c r="B10" s="419"/>
      <c r="C10" s="419"/>
      <c r="D10" s="209" t="s">
        <v>189</v>
      </c>
      <c r="E10" s="48">
        <v>265200</v>
      </c>
      <c r="F10" s="49">
        <v>266000</v>
      </c>
      <c r="G10" s="49">
        <v>775700</v>
      </c>
      <c r="H10" s="50">
        <v>6.1</v>
      </c>
      <c r="I10" s="50">
        <v>44.35</v>
      </c>
      <c r="J10" s="50">
        <v>146.16</v>
      </c>
      <c r="K10" s="50">
        <v>15.1</v>
      </c>
      <c r="L10" s="50">
        <v>0.48</v>
      </c>
    </row>
    <row r="11" spans="1:12" s="54" customFormat="1" ht="12.75" customHeight="1">
      <c r="A11" s="424" t="s">
        <v>335</v>
      </c>
      <c r="B11" s="424"/>
      <c r="C11" s="424"/>
      <c r="D11" s="168" t="s">
        <v>189</v>
      </c>
      <c r="E11" s="51">
        <v>279300</v>
      </c>
      <c r="F11" s="52">
        <v>280300</v>
      </c>
      <c r="G11" s="52">
        <v>763200</v>
      </c>
      <c r="H11" s="53">
        <v>5.82</v>
      </c>
      <c r="I11" s="53">
        <v>43.13</v>
      </c>
      <c r="J11" s="53">
        <v>138.43</v>
      </c>
      <c r="K11" s="53">
        <v>15.71</v>
      </c>
      <c r="L11" s="53">
        <v>0.47</v>
      </c>
    </row>
    <row r="12" spans="1:12" s="47" customFormat="1" ht="12.75" customHeight="1">
      <c r="A12" s="419"/>
      <c r="B12" s="419"/>
      <c r="C12" s="419"/>
      <c r="D12" s="95"/>
      <c r="E12" s="48"/>
      <c r="F12" s="49"/>
      <c r="G12" s="49"/>
      <c r="H12" s="49"/>
      <c r="I12" s="49"/>
      <c r="J12" s="49"/>
      <c r="K12" s="49"/>
      <c r="L12" s="49"/>
    </row>
    <row r="13" spans="1:12" s="47" customFormat="1" ht="12.75" customHeight="1">
      <c r="A13" s="213" t="s">
        <v>202</v>
      </c>
      <c r="B13" s="81"/>
      <c r="C13" s="81"/>
      <c r="D13" s="95"/>
      <c r="E13" s="48"/>
      <c r="F13" s="49"/>
      <c r="G13" s="49"/>
      <c r="H13" s="49"/>
      <c r="I13" s="49"/>
      <c r="J13" s="49"/>
      <c r="K13" s="49"/>
      <c r="L13" s="49"/>
    </row>
    <row r="14" spans="1:12" s="47" customFormat="1" ht="12.75" customHeight="1">
      <c r="A14" s="418" t="s">
        <v>175</v>
      </c>
      <c r="B14" s="418"/>
      <c r="C14" s="418"/>
      <c r="D14" s="96"/>
      <c r="E14" s="48">
        <v>214200</v>
      </c>
      <c r="F14" s="49">
        <v>215100</v>
      </c>
      <c r="G14" s="49">
        <v>649100</v>
      </c>
      <c r="H14" s="50">
        <v>6.74</v>
      </c>
      <c r="I14" s="50">
        <v>50.14</v>
      </c>
      <c r="J14" s="50">
        <v>164.02</v>
      </c>
      <c r="K14" s="50">
        <v>16.51</v>
      </c>
      <c r="L14" s="50">
        <v>0.45</v>
      </c>
    </row>
    <row r="15" spans="1:12" s="47" customFormat="1" ht="12.75" customHeight="1">
      <c r="A15" s="418" t="s">
        <v>176</v>
      </c>
      <c r="B15" s="418"/>
      <c r="C15" s="418"/>
      <c r="D15" s="96"/>
      <c r="E15" s="48">
        <v>5000</v>
      </c>
      <c r="F15" s="49">
        <v>5000</v>
      </c>
      <c r="G15" s="49">
        <v>9600</v>
      </c>
      <c r="H15" s="50">
        <v>2.61</v>
      </c>
      <c r="I15" s="50">
        <v>18.22</v>
      </c>
      <c r="J15" s="50">
        <v>49.18</v>
      </c>
      <c r="K15" s="50">
        <v>9.68</v>
      </c>
      <c r="L15" s="50">
        <v>0.72</v>
      </c>
    </row>
    <row r="16" spans="1:12" s="47" customFormat="1" ht="12.75" customHeight="1">
      <c r="A16" s="418" t="s">
        <v>177</v>
      </c>
      <c r="B16" s="418"/>
      <c r="C16" s="418"/>
      <c r="D16" s="96"/>
      <c r="E16" s="48">
        <v>59200</v>
      </c>
      <c r="F16" s="49">
        <v>59300</v>
      </c>
      <c r="G16" s="49">
        <v>102000</v>
      </c>
      <c r="H16" s="50">
        <v>2.5</v>
      </c>
      <c r="I16" s="50">
        <v>17.91</v>
      </c>
      <c r="J16" s="50">
        <v>46.07</v>
      </c>
      <c r="K16" s="50">
        <v>10.62</v>
      </c>
      <c r="L16" s="50">
        <v>0.67</v>
      </c>
    </row>
    <row r="17" spans="1:12" s="47" customFormat="1" ht="12.75" customHeight="1">
      <c r="A17" s="418" t="s">
        <v>30</v>
      </c>
      <c r="B17" s="418"/>
      <c r="C17" s="418"/>
      <c r="D17" s="96"/>
      <c r="E17" s="48">
        <v>900</v>
      </c>
      <c r="F17" s="49">
        <v>900</v>
      </c>
      <c r="G17" s="49">
        <v>2500</v>
      </c>
      <c r="H17" s="50">
        <v>6.05</v>
      </c>
      <c r="I17" s="50">
        <v>48.49</v>
      </c>
      <c r="J17" s="50">
        <v>161.29</v>
      </c>
      <c r="K17" s="50">
        <v>17.71</v>
      </c>
      <c r="L17" s="50">
        <v>0.45</v>
      </c>
    </row>
    <row r="18" spans="1:12" s="47" customFormat="1" ht="12.75" customHeight="1">
      <c r="A18" s="81"/>
      <c r="B18" s="81"/>
      <c r="C18" s="81"/>
      <c r="D18" s="95"/>
      <c r="E18" s="48"/>
      <c r="F18" s="49"/>
      <c r="G18" s="49"/>
      <c r="H18" s="49"/>
      <c r="I18" s="49"/>
      <c r="J18" s="49"/>
      <c r="K18" s="49"/>
      <c r="L18" s="49"/>
    </row>
    <row r="19" spans="1:12" s="47" customFormat="1" ht="12.75" customHeight="1">
      <c r="A19" s="213" t="s">
        <v>203</v>
      </c>
      <c r="B19" s="81"/>
      <c r="C19" s="81"/>
      <c r="D19" s="95"/>
      <c r="E19" s="48"/>
      <c r="F19" s="49"/>
      <c r="G19" s="49"/>
      <c r="H19" s="49"/>
      <c r="I19" s="49"/>
      <c r="J19" s="49"/>
      <c r="K19" s="49"/>
      <c r="L19" s="49"/>
    </row>
    <row r="20" spans="1:12" s="47" customFormat="1" ht="12.75" customHeight="1">
      <c r="A20" s="418" t="s">
        <v>24</v>
      </c>
      <c r="B20" s="418"/>
      <c r="C20" s="418"/>
      <c r="D20" s="96"/>
      <c r="E20" s="48">
        <v>209200</v>
      </c>
      <c r="F20" s="49">
        <v>209800</v>
      </c>
      <c r="G20" s="49">
        <v>635700</v>
      </c>
      <c r="H20" s="50">
        <v>6.76</v>
      </c>
      <c r="I20" s="50">
        <v>50.43</v>
      </c>
      <c r="J20" s="50">
        <v>164.69</v>
      </c>
      <c r="K20" s="50">
        <v>16.59</v>
      </c>
      <c r="L20" s="50">
        <v>0.45</v>
      </c>
    </row>
    <row r="21" spans="1:12" s="47" customFormat="1" ht="12.75" customHeight="1">
      <c r="A21" s="418" t="s">
        <v>154</v>
      </c>
      <c r="B21" s="418"/>
      <c r="C21" s="418"/>
      <c r="D21" s="96"/>
      <c r="E21" s="48">
        <v>63700</v>
      </c>
      <c r="F21" s="49">
        <v>64100</v>
      </c>
      <c r="G21" s="49">
        <v>113400</v>
      </c>
      <c r="H21" s="50">
        <v>2.72</v>
      </c>
      <c r="I21" s="50">
        <v>19.18</v>
      </c>
      <c r="J21" s="50">
        <v>52.21</v>
      </c>
      <c r="K21" s="50">
        <v>10.77</v>
      </c>
      <c r="L21" s="50">
        <v>0.65</v>
      </c>
    </row>
    <row r="22" spans="1:12" s="47" customFormat="1" ht="12.75" customHeight="1">
      <c r="A22" s="55"/>
      <c r="B22" s="55"/>
      <c r="C22" s="55" t="s">
        <v>8</v>
      </c>
      <c r="D22" s="96"/>
      <c r="E22" s="48">
        <v>7600</v>
      </c>
      <c r="F22" s="49">
        <v>7600</v>
      </c>
      <c r="G22" s="49">
        <v>14900</v>
      </c>
      <c r="H22" s="50">
        <v>3.31</v>
      </c>
      <c r="I22" s="50">
        <v>19.76</v>
      </c>
      <c r="J22" s="50">
        <v>55.06</v>
      </c>
      <c r="K22" s="50">
        <v>10.01</v>
      </c>
      <c r="L22" s="50">
        <v>0.6</v>
      </c>
    </row>
    <row r="23" spans="1:12" s="47" customFormat="1" ht="12.75" customHeight="1">
      <c r="A23" s="55"/>
      <c r="B23" s="55"/>
      <c r="C23" s="166" t="s">
        <v>170</v>
      </c>
      <c r="D23" s="97"/>
      <c r="E23" s="332" t="s">
        <v>320</v>
      </c>
      <c r="F23" s="330" t="s">
        <v>320</v>
      </c>
      <c r="G23" s="330" t="s">
        <v>320</v>
      </c>
      <c r="H23" s="331" t="s">
        <v>111</v>
      </c>
      <c r="I23" s="331" t="s">
        <v>111</v>
      </c>
      <c r="J23" s="331" t="s">
        <v>111</v>
      </c>
      <c r="K23" s="331" t="s">
        <v>111</v>
      </c>
      <c r="L23" s="331" t="s">
        <v>111</v>
      </c>
    </row>
    <row r="24" spans="1:12" s="47" customFormat="1" ht="12.75" customHeight="1">
      <c r="A24" s="55"/>
      <c r="B24" s="55"/>
      <c r="C24" s="55" t="s">
        <v>9</v>
      </c>
      <c r="D24" s="96"/>
      <c r="E24" s="48">
        <v>49500</v>
      </c>
      <c r="F24" s="49">
        <v>49700</v>
      </c>
      <c r="G24" s="49">
        <v>87800</v>
      </c>
      <c r="H24" s="50">
        <v>2.63</v>
      </c>
      <c r="I24" s="50">
        <v>19.01</v>
      </c>
      <c r="J24" s="50">
        <v>51.59</v>
      </c>
      <c r="K24" s="50">
        <v>10.73</v>
      </c>
      <c r="L24" s="50">
        <v>0.67</v>
      </c>
    </row>
    <row r="25" spans="1:12" s="47" customFormat="1" ht="12.75" customHeight="1">
      <c r="A25" s="55"/>
      <c r="B25" s="55"/>
      <c r="C25" s="55" t="s">
        <v>10</v>
      </c>
      <c r="D25" s="96"/>
      <c r="E25" s="48">
        <v>6600</v>
      </c>
      <c r="F25" s="49">
        <v>6800</v>
      </c>
      <c r="G25" s="49">
        <v>10700</v>
      </c>
      <c r="H25" s="50">
        <v>2.71</v>
      </c>
      <c r="I25" s="50">
        <v>19.77</v>
      </c>
      <c r="J25" s="50">
        <v>53.59</v>
      </c>
      <c r="K25" s="50">
        <v>12.18</v>
      </c>
      <c r="L25" s="50">
        <v>0.6</v>
      </c>
    </row>
    <row r="26" spans="1:12" s="47" customFormat="1" ht="12.75" customHeight="1">
      <c r="A26" s="418" t="s">
        <v>207</v>
      </c>
      <c r="B26" s="418"/>
      <c r="C26" s="418"/>
      <c r="D26" s="209" t="s">
        <v>189</v>
      </c>
      <c r="E26" s="48">
        <v>270200</v>
      </c>
      <c r="F26" s="49">
        <v>271100</v>
      </c>
      <c r="G26" s="49">
        <v>736000</v>
      </c>
      <c r="H26" s="50">
        <v>5.79</v>
      </c>
      <c r="I26" s="50">
        <v>42.89</v>
      </c>
      <c r="J26" s="50">
        <v>136.89</v>
      </c>
      <c r="K26" s="50">
        <v>15.67</v>
      </c>
      <c r="L26" s="50">
        <v>0.47</v>
      </c>
    </row>
    <row r="27" spans="1:12" s="47" customFormat="1" ht="12.75" customHeight="1">
      <c r="A27" s="55"/>
      <c r="B27" s="418" t="s">
        <v>24</v>
      </c>
      <c r="C27" s="418"/>
      <c r="D27" s="96"/>
      <c r="E27" s="48">
        <v>200500</v>
      </c>
      <c r="F27" s="49">
        <v>201100</v>
      </c>
      <c r="G27" s="49">
        <v>609600</v>
      </c>
      <c r="H27" s="50">
        <v>6.76</v>
      </c>
      <c r="I27" s="50">
        <v>50.42</v>
      </c>
      <c r="J27" s="50">
        <v>163.77</v>
      </c>
      <c r="K27" s="50">
        <v>16.58</v>
      </c>
      <c r="L27" s="50">
        <v>0.45</v>
      </c>
    </row>
    <row r="28" spans="1:12" s="47" customFormat="1" ht="12.75" customHeight="1">
      <c r="A28" s="55"/>
      <c r="B28" s="418" t="s">
        <v>25</v>
      </c>
      <c r="C28" s="418"/>
      <c r="D28" s="96"/>
      <c r="E28" s="48">
        <v>63300</v>
      </c>
      <c r="F28" s="49">
        <v>63600</v>
      </c>
      <c r="G28" s="49">
        <v>112500</v>
      </c>
      <c r="H28" s="50">
        <v>2.71</v>
      </c>
      <c r="I28" s="50">
        <v>19.06</v>
      </c>
      <c r="J28" s="50">
        <v>51.75</v>
      </c>
      <c r="K28" s="50">
        <v>10.72</v>
      </c>
      <c r="L28" s="50">
        <v>0.66</v>
      </c>
    </row>
    <row r="29" spans="1:12" s="47" customFormat="1" ht="12.75" customHeight="1">
      <c r="A29" s="55"/>
      <c r="B29" s="55"/>
      <c r="C29" s="55" t="s">
        <v>8</v>
      </c>
      <c r="D29" s="96"/>
      <c r="E29" s="48">
        <v>7600</v>
      </c>
      <c r="F29" s="49">
        <v>7600</v>
      </c>
      <c r="G29" s="49">
        <v>14900</v>
      </c>
      <c r="H29" s="50">
        <v>3.31</v>
      </c>
      <c r="I29" s="50">
        <v>19.76</v>
      </c>
      <c r="J29" s="50">
        <v>55.06</v>
      </c>
      <c r="K29" s="50">
        <v>10.01</v>
      </c>
      <c r="L29" s="50">
        <v>0.6</v>
      </c>
    </row>
    <row r="30" spans="1:12" s="47" customFormat="1" ht="12.75" customHeight="1">
      <c r="A30" s="55"/>
      <c r="B30" s="55"/>
      <c r="C30" s="166" t="s">
        <v>170</v>
      </c>
      <c r="D30" s="97"/>
      <c r="E30" s="332" t="s">
        <v>320</v>
      </c>
      <c r="F30" s="330" t="s">
        <v>320</v>
      </c>
      <c r="G30" s="330" t="s">
        <v>320</v>
      </c>
      <c r="H30" s="330" t="s">
        <v>320</v>
      </c>
      <c r="I30" s="330" t="s">
        <v>320</v>
      </c>
      <c r="J30" s="330" t="s">
        <v>320</v>
      </c>
      <c r="K30" s="330" t="s">
        <v>320</v>
      </c>
      <c r="L30" s="330" t="s">
        <v>320</v>
      </c>
    </row>
    <row r="31" spans="1:12" s="47" customFormat="1" ht="12.75" customHeight="1">
      <c r="A31" s="55"/>
      <c r="B31" s="55"/>
      <c r="C31" s="55" t="s">
        <v>9</v>
      </c>
      <c r="D31" s="96"/>
      <c r="E31" s="48">
        <v>49300</v>
      </c>
      <c r="F31" s="49">
        <v>49400</v>
      </c>
      <c r="G31" s="49">
        <v>87100</v>
      </c>
      <c r="H31" s="50">
        <v>2.62</v>
      </c>
      <c r="I31" s="50">
        <v>18.89</v>
      </c>
      <c r="J31" s="50">
        <v>51.15</v>
      </c>
      <c r="K31" s="50">
        <v>10.68</v>
      </c>
      <c r="L31" s="50">
        <v>0.67</v>
      </c>
    </row>
    <row r="32" spans="1:12" s="47" customFormat="1" ht="12.75" customHeight="1">
      <c r="A32" s="55"/>
      <c r="B32" s="55"/>
      <c r="C32" s="55" t="s">
        <v>10</v>
      </c>
      <c r="D32" s="96"/>
      <c r="E32" s="48">
        <v>6500</v>
      </c>
      <c r="F32" s="49">
        <v>6600</v>
      </c>
      <c r="G32" s="49">
        <v>10400</v>
      </c>
      <c r="H32" s="50">
        <v>2.68</v>
      </c>
      <c r="I32" s="50">
        <v>19.52</v>
      </c>
      <c r="J32" s="50">
        <v>52.47</v>
      </c>
      <c r="K32" s="50">
        <v>12.1</v>
      </c>
      <c r="L32" s="50">
        <v>0.6</v>
      </c>
    </row>
    <row r="33" spans="1:12" s="47" customFormat="1" ht="12.75" customHeight="1">
      <c r="A33" s="418" t="s">
        <v>11</v>
      </c>
      <c r="B33" s="418"/>
      <c r="C33" s="418"/>
      <c r="D33" s="209" t="s">
        <v>189</v>
      </c>
      <c r="E33" s="48">
        <v>9100</v>
      </c>
      <c r="F33" s="49">
        <v>9200</v>
      </c>
      <c r="G33" s="49">
        <v>27200</v>
      </c>
      <c r="H33" s="50">
        <v>6.64</v>
      </c>
      <c r="I33" s="50">
        <v>50.21</v>
      </c>
      <c r="J33" s="50">
        <v>183.26</v>
      </c>
      <c r="K33" s="50">
        <v>16.91</v>
      </c>
      <c r="L33" s="50">
        <v>0.45</v>
      </c>
    </row>
    <row r="34" spans="1:12" s="47" customFormat="1" ht="12.75" customHeight="1">
      <c r="A34" s="55"/>
      <c r="B34" s="418" t="s">
        <v>24</v>
      </c>
      <c r="C34" s="418"/>
      <c r="D34" s="96"/>
      <c r="E34" s="48">
        <v>8700</v>
      </c>
      <c r="F34" s="49">
        <v>8700</v>
      </c>
      <c r="G34" s="49">
        <v>26100</v>
      </c>
      <c r="H34" s="50">
        <v>6.73</v>
      </c>
      <c r="I34" s="50">
        <v>50.74</v>
      </c>
      <c r="J34" s="50">
        <v>185.85</v>
      </c>
      <c r="K34" s="50">
        <v>16.94</v>
      </c>
      <c r="L34" s="50">
        <v>0.45</v>
      </c>
    </row>
    <row r="35" spans="1:12" s="47" customFormat="1" ht="12.75" customHeight="1">
      <c r="A35" s="80"/>
      <c r="B35" s="417" t="s">
        <v>25</v>
      </c>
      <c r="C35" s="417"/>
      <c r="D35" s="214"/>
      <c r="E35" s="56">
        <v>400</v>
      </c>
      <c r="F35" s="57">
        <v>400</v>
      </c>
      <c r="G35" s="57">
        <v>900</v>
      </c>
      <c r="H35" s="58">
        <v>4.65</v>
      </c>
      <c r="I35" s="58">
        <v>38.4</v>
      </c>
      <c r="J35" s="58">
        <v>125.81</v>
      </c>
      <c r="K35" s="58">
        <v>16.18</v>
      </c>
      <c r="L35" s="58">
        <v>0.51</v>
      </c>
    </row>
    <row r="36" spans="1:12" s="60" customFormat="1" ht="11.25">
      <c r="A36" s="106"/>
      <c r="B36" s="106"/>
      <c r="C36" s="106"/>
      <c r="D36" s="63"/>
      <c r="E36" s="106"/>
      <c r="F36" s="106"/>
      <c r="G36" s="106"/>
      <c r="H36" s="106" t="s">
        <v>426</v>
      </c>
      <c r="I36" s="59"/>
      <c r="J36" s="59"/>
      <c r="K36" s="59"/>
      <c r="L36" s="59"/>
    </row>
    <row r="37" spans="1:12" s="41" customFormat="1" ht="11.25">
      <c r="A37" s="23"/>
      <c r="B37" s="23"/>
      <c r="C37" s="23"/>
      <c r="D37" s="23"/>
      <c r="E37" s="23"/>
      <c r="F37" s="23"/>
      <c r="G37" s="23"/>
      <c r="H37" s="23" t="s">
        <v>322</v>
      </c>
      <c r="I37" s="24"/>
      <c r="J37" s="24"/>
      <c r="K37" s="24"/>
      <c r="L37" s="24"/>
    </row>
    <row r="38" spans="1:4" ht="13.5">
      <c r="A38" s="4"/>
      <c r="B38" s="4"/>
      <c r="C38" s="4"/>
      <c r="D38" s="24"/>
    </row>
  </sheetData>
  <sheetProtection/>
  <mergeCells count="20">
    <mergeCell ref="A1:C1"/>
    <mergeCell ref="A3:G3"/>
    <mergeCell ref="A8:D8"/>
    <mergeCell ref="A9:C9"/>
    <mergeCell ref="A10:C10"/>
    <mergeCell ref="A11:C11"/>
    <mergeCell ref="E4:F4"/>
    <mergeCell ref="A12:C12"/>
    <mergeCell ref="A14:C14"/>
    <mergeCell ref="A15:C15"/>
    <mergeCell ref="A16:C16"/>
    <mergeCell ref="A17:C17"/>
    <mergeCell ref="A20:C20"/>
    <mergeCell ref="B35:C35"/>
    <mergeCell ref="A21:C21"/>
    <mergeCell ref="A26:C26"/>
    <mergeCell ref="B27:C27"/>
    <mergeCell ref="B28:C28"/>
    <mergeCell ref="A33:C33"/>
    <mergeCell ref="B34:C34"/>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K51"/>
  <sheetViews>
    <sheetView showGridLines="0" view="pageBreakPreview" zoomScaleSheetLayoutView="100" zoomScalePageLayoutView="0" workbookViewId="0" topLeftCell="A1">
      <pane ySplit="8" topLeftCell="A9" activePane="bottomLeft" state="frozen"/>
      <selection pane="topLeft" activeCell="D13" sqref="D13"/>
      <selection pane="bottomLeft" activeCell="A4" sqref="A4:K4"/>
    </sheetView>
  </sheetViews>
  <sheetFormatPr defaultColWidth="11.875" defaultRowHeight="13.5" outlineLevelRow="1"/>
  <cols>
    <col min="1" max="1" width="9.625" style="4" customWidth="1"/>
    <col min="2" max="4" width="8.25390625" style="4" customWidth="1"/>
    <col min="5" max="5" width="9.625" style="4" customWidth="1"/>
    <col min="6" max="7" width="8.25390625" style="4" customWidth="1"/>
    <col min="8" max="8" width="6.875" style="4" customWidth="1"/>
    <col min="9" max="11" width="8.25390625" style="4" customWidth="1"/>
    <col min="12" max="16384" width="11.875" style="4" customWidth="1"/>
  </cols>
  <sheetData>
    <row r="1" ht="13.5">
      <c r="A1" s="79" t="s">
        <v>169</v>
      </c>
    </row>
    <row r="2" ht="13.5">
      <c r="A2" s="1" t="s">
        <v>0</v>
      </c>
    </row>
    <row r="3" spans="1:11" ht="20.25" customHeight="1">
      <c r="A3" s="365" t="s">
        <v>266</v>
      </c>
      <c r="B3" s="365"/>
      <c r="C3" s="365"/>
      <c r="D3" s="365"/>
      <c r="E3" s="365"/>
      <c r="F3" s="365"/>
      <c r="G3" s="365"/>
      <c r="H3" s="365"/>
      <c r="I3" s="365"/>
      <c r="J3" s="365"/>
      <c r="K3" s="365"/>
    </row>
    <row r="4" spans="1:11" ht="13.5">
      <c r="A4" s="426" t="s">
        <v>435</v>
      </c>
      <c r="B4" s="426"/>
      <c r="C4" s="426"/>
      <c r="D4" s="426"/>
      <c r="E4" s="426"/>
      <c r="F4" s="426"/>
      <c r="G4" s="426"/>
      <c r="H4" s="426"/>
      <c r="I4" s="426"/>
      <c r="J4" s="426"/>
      <c r="K4" s="426"/>
    </row>
    <row r="5" spans="1:11" ht="6" customHeight="1" thickBot="1">
      <c r="A5" s="8"/>
      <c r="B5" s="8"/>
      <c r="C5" s="8"/>
      <c r="D5" s="8"/>
      <c r="E5" s="8"/>
      <c r="F5" s="8"/>
      <c r="G5" s="8"/>
      <c r="H5" s="8"/>
      <c r="I5" s="8"/>
      <c r="J5" s="8"/>
      <c r="K5" s="8"/>
    </row>
    <row r="6" spans="1:11" s="24" customFormat="1" ht="15" customHeight="1" thickTop="1">
      <c r="A6" s="435"/>
      <c r="B6" s="437" t="s">
        <v>255</v>
      </c>
      <c r="C6" s="430" t="s">
        <v>192</v>
      </c>
      <c r="D6" s="431"/>
      <c r="E6" s="431"/>
      <c r="F6" s="431"/>
      <c r="G6" s="431"/>
      <c r="H6" s="431"/>
      <c r="I6" s="432"/>
      <c r="J6" s="433" t="s">
        <v>51</v>
      </c>
      <c r="K6" s="434"/>
    </row>
    <row r="7" spans="1:11" s="24" customFormat="1" ht="15" customHeight="1">
      <c r="A7" s="436"/>
      <c r="B7" s="438"/>
      <c r="C7" s="427" t="s">
        <v>51</v>
      </c>
      <c r="D7" s="428"/>
      <c r="E7" s="428"/>
      <c r="F7" s="428"/>
      <c r="G7" s="428"/>
      <c r="H7" s="429"/>
      <c r="I7" s="440" t="s">
        <v>267</v>
      </c>
      <c r="J7" s="440" t="s">
        <v>256</v>
      </c>
      <c r="K7" s="441" t="s">
        <v>257</v>
      </c>
    </row>
    <row r="8" spans="1:11" s="24" customFormat="1" ht="32.25" customHeight="1">
      <c r="A8" s="436"/>
      <c r="B8" s="439"/>
      <c r="C8" s="85" t="s">
        <v>15</v>
      </c>
      <c r="D8" s="85" t="s">
        <v>24</v>
      </c>
      <c r="E8" s="129" t="s">
        <v>268</v>
      </c>
      <c r="F8" s="86" t="s">
        <v>251</v>
      </c>
      <c r="G8" s="86" t="s">
        <v>252</v>
      </c>
      <c r="H8" s="85" t="s">
        <v>50</v>
      </c>
      <c r="I8" s="439"/>
      <c r="J8" s="385"/>
      <c r="K8" s="442"/>
    </row>
    <row r="9" spans="1:11" s="24" customFormat="1" ht="26.25" customHeight="1">
      <c r="A9" s="218" t="s">
        <v>433</v>
      </c>
      <c r="B9" s="299">
        <v>274818</v>
      </c>
      <c r="C9" s="300">
        <v>268657</v>
      </c>
      <c r="D9" s="301">
        <v>203495</v>
      </c>
      <c r="E9" s="301">
        <v>9620</v>
      </c>
      <c r="F9" s="301">
        <v>46526</v>
      </c>
      <c r="G9" s="301">
        <v>7330</v>
      </c>
      <c r="H9" s="301">
        <v>1686</v>
      </c>
      <c r="I9" s="301">
        <v>6161</v>
      </c>
      <c r="J9" s="301">
        <v>780143</v>
      </c>
      <c r="K9" s="302">
        <v>2.90386</v>
      </c>
    </row>
    <row r="10" spans="1:11" s="24" customFormat="1" ht="26.25" customHeight="1">
      <c r="A10" s="171" t="s">
        <v>293</v>
      </c>
      <c r="B10" s="299">
        <v>278990</v>
      </c>
      <c r="C10" s="300">
        <v>272870</v>
      </c>
      <c r="D10" s="301">
        <v>206512</v>
      </c>
      <c r="E10" s="301">
        <v>8339</v>
      </c>
      <c r="F10" s="301">
        <v>49387</v>
      </c>
      <c r="G10" s="301">
        <v>6821</v>
      </c>
      <c r="H10" s="301">
        <v>1811</v>
      </c>
      <c r="I10" s="301">
        <v>6104</v>
      </c>
      <c r="J10" s="301">
        <v>759105</v>
      </c>
      <c r="K10" s="302">
        <v>2.7819291238</v>
      </c>
    </row>
    <row r="11" spans="1:11" s="167" customFormat="1" ht="26.25" customHeight="1">
      <c r="A11" s="341" t="s">
        <v>434</v>
      </c>
      <c r="B11" s="303">
        <v>290692</v>
      </c>
      <c r="C11" s="308">
        <v>283887</v>
      </c>
      <c r="D11" s="307">
        <v>210568</v>
      </c>
      <c r="E11" s="307">
        <v>7027</v>
      </c>
      <c r="F11" s="307">
        <v>54836</v>
      </c>
      <c r="G11" s="307">
        <v>8874</v>
      </c>
      <c r="H11" s="307">
        <v>2582</v>
      </c>
      <c r="I11" s="307">
        <v>6805</v>
      </c>
      <c r="J11" s="307">
        <v>746456</v>
      </c>
      <c r="K11" s="314">
        <f>J11/C11</f>
        <v>2.6294124070492835</v>
      </c>
    </row>
    <row r="12" spans="1:11" s="24" customFormat="1" ht="26.25" customHeight="1">
      <c r="A12" s="217"/>
      <c r="B12" s="299"/>
      <c r="C12" s="311"/>
      <c r="D12" s="311"/>
      <c r="E12" s="311"/>
      <c r="F12" s="311"/>
      <c r="G12" s="311"/>
      <c r="H12" s="311"/>
      <c r="I12" s="311"/>
      <c r="J12" s="311"/>
      <c r="K12" s="315"/>
    </row>
    <row r="13" spans="1:11" s="24" customFormat="1" ht="26.25" customHeight="1">
      <c r="A13" s="218" t="s">
        <v>66</v>
      </c>
      <c r="B13" s="304">
        <v>104190</v>
      </c>
      <c r="C13" s="309">
        <v>102984</v>
      </c>
      <c r="D13" s="304">
        <v>67929</v>
      </c>
      <c r="E13" s="304">
        <v>2400</v>
      </c>
      <c r="F13" s="304">
        <v>28598</v>
      </c>
      <c r="G13" s="304">
        <v>3128</v>
      </c>
      <c r="H13" s="304">
        <v>929</v>
      </c>
      <c r="I13" s="304">
        <v>1206</v>
      </c>
      <c r="J13" s="304">
        <v>254396</v>
      </c>
      <c r="K13" s="315">
        <f aca="true" t="shared" si="0" ref="K13:K27">J13/C13</f>
        <v>2.4702478054843473</v>
      </c>
    </row>
    <row r="14" spans="1:11" s="24" customFormat="1" ht="26.25" customHeight="1" hidden="1" outlineLevel="1">
      <c r="A14" s="218" t="s">
        <v>49</v>
      </c>
      <c r="B14" s="305"/>
      <c r="C14" s="309"/>
      <c r="D14" s="305"/>
      <c r="E14" s="305"/>
      <c r="F14" s="305"/>
      <c r="G14" s="305"/>
      <c r="H14" s="305"/>
      <c r="I14" s="305"/>
      <c r="J14" s="305"/>
      <c r="K14" s="315" t="e">
        <f t="shared" si="0"/>
        <v>#DIV/0!</v>
      </c>
    </row>
    <row r="15" spans="1:11" s="24" customFormat="1" ht="26.25" customHeight="1" hidden="1" outlineLevel="1">
      <c r="A15" s="218" t="s">
        <v>48</v>
      </c>
      <c r="B15" s="305"/>
      <c r="C15" s="309"/>
      <c r="D15" s="305"/>
      <c r="E15" s="305"/>
      <c r="F15" s="305"/>
      <c r="G15" s="305"/>
      <c r="H15" s="305"/>
      <c r="I15" s="305"/>
      <c r="J15" s="305"/>
      <c r="K15" s="315" t="e">
        <f t="shared" si="0"/>
        <v>#DIV/0!</v>
      </c>
    </row>
    <row r="16" spans="1:11" s="24" customFormat="1" ht="26.25" customHeight="1" hidden="1" outlineLevel="1">
      <c r="A16" s="218" t="s">
        <v>47</v>
      </c>
      <c r="B16" s="305"/>
      <c r="C16" s="309"/>
      <c r="D16" s="305"/>
      <c r="E16" s="305"/>
      <c r="F16" s="305"/>
      <c r="G16" s="305"/>
      <c r="H16" s="305"/>
      <c r="I16" s="305"/>
      <c r="J16" s="305"/>
      <c r="K16" s="315" t="e">
        <f t="shared" si="0"/>
        <v>#DIV/0!</v>
      </c>
    </row>
    <row r="17" spans="1:11" s="24" customFormat="1" ht="26.25" customHeight="1" hidden="1" outlineLevel="1">
      <c r="A17" s="218" t="s">
        <v>46</v>
      </c>
      <c r="B17" s="305"/>
      <c r="C17" s="309"/>
      <c r="D17" s="305"/>
      <c r="E17" s="305"/>
      <c r="F17" s="305"/>
      <c r="G17" s="305"/>
      <c r="H17" s="305"/>
      <c r="I17" s="305"/>
      <c r="J17" s="305"/>
      <c r="K17" s="315" t="e">
        <f t="shared" si="0"/>
        <v>#DIV/0!</v>
      </c>
    </row>
    <row r="18" spans="1:11" s="24" customFormat="1" ht="26.25" customHeight="1" collapsed="1">
      <c r="A18" s="218" t="s">
        <v>65</v>
      </c>
      <c r="B18" s="305">
        <v>27769</v>
      </c>
      <c r="C18" s="309">
        <v>26679</v>
      </c>
      <c r="D18" s="305">
        <v>18161</v>
      </c>
      <c r="E18" s="305">
        <v>961</v>
      </c>
      <c r="F18" s="305">
        <v>5964</v>
      </c>
      <c r="G18" s="305">
        <v>1338</v>
      </c>
      <c r="H18" s="305">
        <v>255</v>
      </c>
      <c r="I18" s="305">
        <v>1090</v>
      </c>
      <c r="J18" s="305">
        <v>62950</v>
      </c>
      <c r="K18" s="315">
        <f t="shared" si="0"/>
        <v>2.359533715656509</v>
      </c>
    </row>
    <row r="19" spans="1:11" s="24" customFormat="1" ht="26.25" customHeight="1">
      <c r="A19" s="218" t="s">
        <v>64</v>
      </c>
      <c r="B19" s="305">
        <v>12056</v>
      </c>
      <c r="C19" s="309">
        <v>11700</v>
      </c>
      <c r="D19" s="305">
        <v>8328</v>
      </c>
      <c r="E19" s="305">
        <v>460</v>
      </c>
      <c r="F19" s="305">
        <v>2154</v>
      </c>
      <c r="G19" s="305">
        <v>668</v>
      </c>
      <c r="H19" s="305">
        <v>90</v>
      </c>
      <c r="I19" s="305">
        <v>356</v>
      </c>
      <c r="J19" s="305">
        <v>28198</v>
      </c>
      <c r="K19" s="315">
        <f t="shared" si="0"/>
        <v>2.41008547008547</v>
      </c>
    </row>
    <row r="20" spans="1:11" s="24" customFormat="1" ht="26.25" customHeight="1">
      <c r="A20" s="218" t="s">
        <v>63</v>
      </c>
      <c r="B20" s="305">
        <v>10689</v>
      </c>
      <c r="C20" s="309">
        <v>10228</v>
      </c>
      <c r="D20" s="305">
        <v>9176</v>
      </c>
      <c r="E20" s="305">
        <v>141</v>
      </c>
      <c r="F20" s="305">
        <v>715</v>
      </c>
      <c r="G20" s="305">
        <v>120</v>
      </c>
      <c r="H20" s="305">
        <v>76</v>
      </c>
      <c r="I20" s="305">
        <v>461</v>
      </c>
      <c r="J20" s="305">
        <v>30081</v>
      </c>
      <c r="K20" s="315">
        <f t="shared" si="0"/>
        <v>2.941044192412984</v>
      </c>
    </row>
    <row r="21" spans="1:11" s="24" customFormat="1" ht="26.25" customHeight="1" hidden="1" outlineLevel="1">
      <c r="A21" s="218" t="s">
        <v>45</v>
      </c>
      <c r="B21" s="305"/>
      <c r="C21" s="309"/>
      <c r="D21" s="305"/>
      <c r="E21" s="305"/>
      <c r="F21" s="305"/>
      <c r="G21" s="305"/>
      <c r="H21" s="305"/>
      <c r="I21" s="305"/>
      <c r="J21" s="305"/>
      <c r="K21" s="315" t="e">
        <f t="shared" si="0"/>
        <v>#DIV/0!</v>
      </c>
    </row>
    <row r="22" spans="1:11" s="24" customFormat="1" ht="26.25" customHeight="1" hidden="1" outlineLevel="1">
      <c r="A22" s="218" t="s">
        <v>44</v>
      </c>
      <c r="B22" s="305"/>
      <c r="C22" s="309"/>
      <c r="D22" s="305"/>
      <c r="E22" s="305"/>
      <c r="F22" s="305"/>
      <c r="G22" s="305"/>
      <c r="H22" s="305"/>
      <c r="I22" s="305"/>
      <c r="J22" s="305"/>
      <c r="K22" s="315" t="e">
        <f t="shared" si="0"/>
        <v>#DIV/0!</v>
      </c>
    </row>
    <row r="23" spans="1:11" s="24" customFormat="1" ht="26.25" customHeight="1" collapsed="1">
      <c r="A23" s="218" t="s">
        <v>62</v>
      </c>
      <c r="B23" s="305">
        <v>7485</v>
      </c>
      <c r="C23" s="309">
        <v>7263</v>
      </c>
      <c r="D23" s="305">
        <v>6527</v>
      </c>
      <c r="E23" s="305">
        <v>160</v>
      </c>
      <c r="F23" s="305">
        <v>410</v>
      </c>
      <c r="G23" s="305">
        <v>88</v>
      </c>
      <c r="H23" s="305">
        <v>78</v>
      </c>
      <c r="I23" s="305">
        <v>222</v>
      </c>
      <c r="J23" s="305">
        <v>21277</v>
      </c>
      <c r="K23" s="315">
        <f t="shared" si="0"/>
        <v>2.929505713892331</v>
      </c>
    </row>
    <row r="24" spans="1:11" s="24" customFormat="1" ht="26.25" customHeight="1">
      <c r="A24" s="218" t="s">
        <v>277</v>
      </c>
      <c r="B24" s="305">
        <v>23870</v>
      </c>
      <c r="C24" s="309">
        <v>23635</v>
      </c>
      <c r="D24" s="305">
        <v>18442</v>
      </c>
      <c r="E24" s="305">
        <v>638</v>
      </c>
      <c r="F24" s="305">
        <v>3954</v>
      </c>
      <c r="G24" s="305">
        <v>396</v>
      </c>
      <c r="H24" s="305">
        <v>205</v>
      </c>
      <c r="I24" s="305">
        <v>235</v>
      </c>
      <c r="J24" s="305">
        <v>66548</v>
      </c>
      <c r="K24" s="315">
        <f t="shared" si="0"/>
        <v>2.8156547493124604</v>
      </c>
    </row>
    <row r="25" spans="1:11" s="24" customFormat="1" ht="26.25" customHeight="1">
      <c r="A25" s="218" t="s">
        <v>61</v>
      </c>
      <c r="B25" s="305">
        <v>9907</v>
      </c>
      <c r="C25" s="309">
        <v>9610</v>
      </c>
      <c r="D25" s="305">
        <v>7699</v>
      </c>
      <c r="E25" s="305">
        <v>186</v>
      </c>
      <c r="F25" s="305">
        <v>1340</v>
      </c>
      <c r="G25" s="305">
        <v>295</v>
      </c>
      <c r="H25" s="305">
        <v>90</v>
      </c>
      <c r="I25" s="305">
        <v>297</v>
      </c>
      <c r="J25" s="305">
        <v>26635</v>
      </c>
      <c r="K25" s="315">
        <f t="shared" si="0"/>
        <v>2.77159209157128</v>
      </c>
    </row>
    <row r="26" spans="1:11" s="24" customFormat="1" ht="26.25" customHeight="1">
      <c r="A26" s="218" t="s">
        <v>153</v>
      </c>
      <c r="B26" s="305">
        <v>29578</v>
      </c>
      <c r="C26" s="309">
        <v>28828</v>
      </c>
      <c r="D26" s="305">
        <v>21613</v>
      </c>
      <c r="E26" s="305">
        <v>750</v>
      </c>
      <c r="F26" s="305">
        <v>4947</v>
      </c>
      <c r="G26" s="305">
        <v>1190</v>
      </c>
      <c r="H26" s="305">
        <v>328</v>
      </c>
      <c r="I26" s="305">
        <v>750</v>
      </c>
      <c r="J26" s="305">
        <v>79045</v>
      </c>
      <c r="K26" s="315">
        <f t="shared" si="0"/>
        <v>2.741952268627723</v>
      </c>
    </row>
    <row r="27" spans="1:11" s="24" customFormat="1" ht="26.25" customHeight="1">
      <c r="A27" s="218" t="s">
        <v>145</v>
      </c>
      <c r="B27" s="305">
        <v>31008</v>
      </c>
      <c r="C27" s="309">
        <v>30279</v>
      </c>
      <c r="D27" s="305">
        <v>25193</v>
      </c>
      <c r="E27" s="305">
        <v>487</v>
      </c>
      <c r="F27" s="305">
        <v>3780</v>
      </c>
      <c r="G27" s="305">
        <v>584</v>
      </c>
      <c r="H27" s="305">
        <v>235</v>
      </c>
      <c r="I27" s="305">
        <v>729</v>
      </c>
      <c r="J27" s="305">
        <v>86873</v>
      </c>
      <c r="K27" s="315">
        <f t="shared" si="0"/>
        <v>2.8690841837577197</v>
      </c>
    </row>
    <row r="28" spans="1:11" s="24" customFormat="1" ht="26.25" customHeight="1" hidden="1" outlineLevel="1">
      <c r="A28" s="218" t="s">
        <v>43</v>
      </c>
      <c r="B28" s="305">
        <v>7209</v>
      </c>
      <c r="C28" s="309">
        <f>SUM(D28:H28)</f>
        <v>7008</v>
      </c>
      <c r="D28" s="305">
        <v>6016</v>
      </c>
      <c r="E28" s="305">
        <v>209</v>
      </c>
      <c r="F28" s="305">
        <v>563</v>
      </c>
      <c r="G28" s="305">
        <v>182</v>
      </c>
      <c r="H28" s="305">
        <v>38</v>
      </c>
      <c r="I28" s="305">
        <v>201</v>
      </c>
      <c r="J28" s="305">
        <v>20441</v>
      </c>
      <c r="K28" s="315">
        <v>2.9168093607</v>
      </c>
    </row>
    <row r="29" spans="1:11" s="24" customFormat="1" ht="26.25" customHeight="1" hidden="1" outlineLevel="1">
      <c r="A29" s="218" t="s">
        <v>42</v>
      </c>
      <c r="B29" s="305">
        <v>10266</v>
      </c>
      <c r="C29" s="309">
        <f>SUM(D29:H29)</f>
        <v>10113</v>
      </c>
      <c r="D29" s="305">
        <v>8333</v>
      </c>
      <c r="E29" s="305">
        <v>216</v>
      </c>
      <c r="F29" s="305">
        <v>1265</v>
      </c>
      <c r="G29" s="305">
        <v>244</v>
      </c>
      <c r="H29" s="305">
        <v>55</v>
      </c>
      <c r="I29" s="305">
        <v>153</v>
      </c>
      <c r="J29" s="305">
        <v>30938</v>
      </c>
      <c r="K29" s="315">
        <v>3.0592306932</v>
      </c>
    </row>
    <row r="30" spans="1:11" s="24" customFormat="1" ht="26.25" customHeight="1" hidden="1" outlineLevel="1">
      <c r="A30" s="218" t="s">
        <v>41</v>
      </c>
      <c r="B30" s="305">
        <v>8197</v>
      </c>
      <c r="C30" s="309">
        <f>SUM(D30:H30)</f>
        <v>8003</v>
      </c>
      <c r="D30" s="305">
        <v>6589</v>
      </c>
      <c r="E30" s="305">
        <v>75</v>
      </c>
      <c r="F30" s="305">
        <v>1184</v>
      </c>
      <c r="G30" s="305">
        <v>126</v>
      </c>
      <c r="H30" s="305">
        <v>29</v>
      </c>
      <c r="I30" s="305">
        <v>194</v>
      </c>
      <c r="J30" s="305">
        <v>24062</v>
      </c>
      <c r="K30" s="315">
        <v>3.0066225166</v>
      </c>
    </row>
    <row r="31" spans="1:11" s="24" customFormat="1" ht="26.25" customHeight="1" hidden="1" outlineLevel="1">
      <c r="A31" s="218" t="s">
        <v>40</v>
      </c>
      <c r="B31" s="305">
        <v>3719</v>
      </c>
      <c r="C31" s="309">
        <f>SUM(D31:H31)</f>
        <v>3672</v>
      </c>
      <c r="D31" s="305">
        <v>3459</v>
      </c>
      <c r="E31" s="305">
        <v>62</v>
      </c>
      <c r="F31" s="305">
        <v>126</v>
      </c>
      <c r="G31" s="305">
        <v>10</v>
      </c>
      <c r="H31" s="305">
        <v>15</v>
      </c>
      <c r="I31" s="305">
        <v>47</v>
      </c>
      <c r="J31" s="305">
        <v>12600</v>
      </c>
      <c r="K31" s="315">
        <v>3.431372549</v>
      </c>
    </row>
    <row r="32" spans="1:11" s="64" customFormat="1" ht="26.25" customHeight="1" collapsed="1">
      <c r="A32" s="219"/>
      <c r="B32" s="305"/>
      <c r="C32" s="309"/>
      <c r="D32" s="305"/>
      <c r="E32" s="305"/>
      <c r="F32" s="305"/>
      <c r="G32" s="305"/>
      <c r="H32" s="305"/>
      <c r="I32" s="305"/>
      <c r="J32" s="305"/>
      <c r="K32" s="315"/>
    </row>
    <row r="33" spans="1:11" s="64" customFormat="1" ht="26.25" customHeight="1">
      <c r="A33" s="220" t="s">
        <v>253</v>
      </c>
      <c r="B33" s="306">
        <f>SUM(B13,B18:B20,B23:B27)</f>
        <v>256552</v>
      </c>
      <c r="C33" s="310">
        <f aca="true" t="shared" si="1" ref="C33:J33">SUM(C13,C18:C20,C23:C27)</f>
        <v>251206</v>
      </c>
      <c r="D33" s="306">
        <f t="shared" si="1"/>
        <v>183068</v>
      </c>
      <c r="E33" s="306">
        <f t="shared" si="1"/>
        <v>6183</v>
      </c>
      <c r="F33" s="306">
        <f t="shared" si="1"/>
        <v>51862</v>
      </c>
      <c r="G33" s="306">
        <f t="shared" si="1"/>
        <v>7807</v>
      </c>
      <c r="H33" s="306">
        <f t="shared" si="1"/>
        <v>2286</v>
      </c>
      <c r="I33" s="306">
        <f t="shared" si="1"/>
        <v>5346</v>
      </c>
      <c r="J33" s="306">
        <f t="shared" si="1"/>
        <v>656003</v>
      </c>
      <c r="K33" s="316">
        <f>J33/C33</f>
        <v>2.6114145362769996</v>
      </c>
    </row>
    <row r="34" spans="1:11" s="64" customFormat="1" ht="26.25" customHeight="1">
      <c r="A34" s="219"/>
      <c r="B34" s="305"/>
      <c r="C34" s="309"/>
      <c r="D34" s="305"/>
      <c r="E34" s="305"/>
      <c r="F34" s="305"/>
      <c r="G34" s="305"/>
      <c r="H34" s="305"/>
      <c r="I34" s="305"/>
      <c r="J34" s="305"/>
      <c r="K34" s="315"/>
    </row>
    <row r="35" spans="1:11" s="24" customFormat="1" ht="26.25" customHeight="1">
      <c r="A35" s="218" t="s">
        <v>146</v>
      </c>
      <c r="B35" s="305">
        <v>7163</v>
      </c>
      <c r="C35" s="309">
        <v>7034</v>
      </c>
      <c r="D35" s="305">
        <v>5126</v>
      </c>
      <c r="E35" s="305">
        <v>114</v>
      </c>
      <c r="F35" s="305">
        <v>1650</v>
      </c>
      <c r="G35" s="305">
        <v>93</v>
      </c>
      <c r="H35" s="305">
        <v>51</v>
      </c>
      <c r="I35" s="305">
        <v>129</v>
      </c>
      <c r="J35" s="305">
        <v>18555</v>
      </c>
      <c r="K35" s="315">
        <f aca="true" t="shared" si="2" ref="K35:K49">J35/C35</f>
        <v>2.6379016206994597</v>
      </c>
    </row>
    <row r="36" spans="1:11" s="24" customFormat="1" ht="26.25" customHeight="1" hidden="1" outlineLevel="1">
      <c r="A36" s="218" t="s">
        <v>39</v>
      </c>
      <c r="B36" s="305"/>
      <c r="C36" s="309"/>
      <c r="D36" s="305"/>
      <c r="E36" s="305"/>
      <c r="F36" s="305"/>
      <c r="G36" s="305"/>
      <c r="H36" s="305"/>
      <c r="I36" s="305"/>
      <c r="J36" s="305"/>
      <c r="K36" s="315" t="e">
        <f t="shared" si="2"/>
        <v>#DIV/0!</v>
      </c>
    </row>
    <row r="37" spans="1:11" s="24" customFormat="1" ht="26.25" customHeight="1" hidden="1" outlineLevel="1">
      <c r="A37" s="218" t="s">
        <v>38</v>
      </c>
      <c r="B37" s="305"/>
      <c r="C37" s="309"/>
      <c r="D37" s="305"/>
      <c r="E37" s="305"/>
      <c r="F37" s="305"/>
      <c r="G37" s="305"/>
      <c r="H37" s="305"/>
      <c r="I37" s="305"/>
      <c r="J37" s="305"/>
      <c r="K37" s="315" t="e">
        <f t="shared" si="2"/>
        <v>#DIV/0!</v>
      </c>
    </row>
    <row r="38" spans="1:11" s="24" customFormat="1" ht="26.25" customHeight="1" hidden="1" outlineLevel="1">
      <c r="A38" s="218" t="s">
        <v>37</v>
      </c>
      <c r="B38" s="305"/>
      <c r="C38" s="309"/>
      <c r="D38" s="305"/>
      <c r="E38" s="305"/>
      <c r="F38" s="305"/>
      <c r="G38" s="305"/>
      <c r="H38" s="305"/>
      <c r="I38" s="305"/>
      <c r="J38" s="305"/>
      <c r="K38" s="315" t="e">
        <f t="shared" si="2"/>
        <v>#DIV/0!</v>
      </c>
    </row>
    <row r="39" spans="1:11" s="24" customFormat="1" ht="26.25" customHeight="1" collapsed="1">
      <c r="A39" s="218" t="s">
        <v>57</v>
      </c>
      <c r="B39" s="305">
        <v>945</v>
      </c>
      <c r="C39" s="309">
        <v>856</v>
      </c>
      <c r="D39" s="305">
        <v>784</v>
      </c>
      <c r="E39" s="305">
        <v>38</v>
      </c>
      <c r="F39" s="305">
        <v>20</v>
      </c>
      <c r="G39" s="305">
        <v>6</v>
      </c>
      <c r="H39" s="305">
        <v>8</v>
      </c>
      <c r="I39" s="305">
        <v>89</v>
      </c>
      <c r="J39" s="305">
        <v>2374</v>
      </c>
      <c r="K39" s="315">
        <f t="shared" si="2"/>
        <v>2.7733644859813085</v>
      </c>
    </row>
    <row r="40" spans="1:11" s="24" customFormat="1" ht="26.25" customHeight="1">
      <c r="A40" s="218" t="s">
        <v>147</v>
      </c>
      <c r="B40" s="305">
        <v>3257</v>
      </c>
      <c r="C40" s="309">
        <v>3203</v>
      </c>
      <c r="D40" s="305">
        <v>3047</v>
      </c>
      <c r="E40" s="305">
        <v>92</v>
      </c>
      <c r="F40" s="305">
        <v>39</v>
      </c>
      <c r="G40" s="305">
        <v>16</v>
      </c>
      <c r="H40" s="305">
        <v>9</v>
      </c>
      <c r="I40" s="305">
        <v>54</v>
      </c>
      <c r="J40" s="305">
        <v>9686</v>
      </c>
      <c r="K40" s="315">
        <f t="shared" si="2"/>
        <v>3.0240399625351233</v>
      </c>
    </row>
    <row r="41" spans="1:11" s="24" customFormat="1" ht="26.25" customHeight="1">
      <c r="A41" s="218" t="s">
        <v>148</v>
      </c>
      <c r="B41" s="305">
        <v>6566</v>
      </c>
      <c r="C41" s="309">
        <v>6484</v>
      </c>
      <c r="D41" s="305">
        <v>6033</v>
      </c>
      <c r="E41" s="305">
        <v>160</v>
      </c>
      <c r="F41" s="305">
        <v>184</v>
      </c>
      <c r="G41" s="305">
        <v>39</v>
      </c>
      <c r="H41" s="305">
        <v>68</v>
      </c>
      <c r="I41" s="305">
        <v>82</v>
      </c>
      <c r="J41" s="305">
        <v>19377</v>
      </c>
      <c r="K41" s="315">
        <f t="shared" si="2"/>
        <v>2.9884330660086365</v>
      </c>
    </row>
    <row r="42" spans="1:11" s="24" customFormat="1" ht="26.25" customHeight="1">
      <c r="A42" s="218" t="s">
        <v>149</v>
      </c>
      <c r="B42" s="305">
        <v>3738</v>
      </c>
      <c r="C42" s="309">
        <v>3585</v>
      </c>
      <c r="D42" s="305">
        <v>2801</v>
      </c>
      <c r="E42" s="305">
        <v>195</v>
      </c>
      <c r="F42" s="305">
        <v>161</v>
      </c>
      <c r="G42" s="305">
        <v>387</v>
      </c>
      <c r="H42" s="305">
        <v>41</v>
      </c>
      <c r="I42" s="305">
        <v>153</v>
      </c>
      <c r="J42" s="305">
        <v>9004</v>
      </c>
      <c r="K42" s="315">
        <f t="shared" si="2"/>
        <v>2.5115760111576013</v>
      </c>
    </row>
    <row r="43" spans="1:11" s="24" customFormat="1" ht="26.25" customHeight="1">
      <c r="A43" s="218" t="s">
        <v>150</v>
      </c>
      <c r="B43" s="305">
        <v>4491</v>
      </c>
      <c r="C43" s="309">
        <v>3800</v>
      </c>
      <c r="D43" s="305">
        <v>2998</v>
      </c>
      <c r="E43" s="305">
        <v>120</v>
      </c>
      <c r="F43" s="305">
        <v>464</v>
      </c>
      <c r="G43" s="305">
        <v>169</v>
      </c>
      <c r="H43" s="305">
        <v>49</v>
      </c>
      <c r="I43" s="305">
        <v>691</v>
      </c>
      <c r="J43" s="305">
        <v>10149</v>
      </c>
      <c r="K43" s="315">
        <f t="shared" si="2"/>
        <v>2.6707894736842106</v>
      </c>
    </row>
    <row r="44" spans="1:11" s="24" customFormat="1" ht="26.25" customHeight="1">
      <c r="A44" s="218" t="s">
        <v>151</v>
      </c>
      <c r="B44" s="305">
        <v>3161</v>
      </c>
      <c r="C44" s="309">
        <v>2967</v>
      </c>
      <c r="D44" s="305">
        <v>2409</v>
      </c>
      <c r="E44" s="305">
        <v>59</v>
      </c>
      <c r="F44" s="305">
        <v>202</v>
      </c>
      <c r="G44" s="305">
        <v>257</v>
      </c>
      <c r="H44" s="305">
        <v>40</v>
      </c>
      <c r="I44" s="305">
        <v>194</v>
      </c>
      <c r="J44" s="305">
        <v>7798</v>
      </c>
      <c r="K44" s="315">
        <f t="shared" si="2"/>
        <v>2.6282440175261206</v>
      </c>
    </row>
    <row r="45" spans="1:11" s="24" customFormat="1" ht="26.25" customHeight="1" hidden="1" outlineLevel="1">
      <c r="A45" s="218" t="s">
        <v>36</v>
      </c>
      <c r="B45" s="305"/>
      <c r="C45" s="309"/>
      <c r="D45" s="305"/>
      <c r="E45" s="305"/>
      <c r="F45" s="305"/>
      <c r="G45" s="305"/>
      <c r="H45" s="305"/>
      <c r="I45" s="305"/>
      <c r="J45" s="305"/>
      <c r="K45" s="315" t="e">
        <f t="shared" si="2"/>
        <v>#DIV/0!</v>
      </c>
    </row>
    <row r="46" spans="1:11" s="24" customFormat="1" ht="26.25" customHeight="1" hidden="1" outlineLevel="1">
      <c r="A46" s="218" t="s">
        <v>35</v>
      </c>
      <c r="B46" s="305"/>
      <c r="C46" s="309"/>
      <c r="D46" s="305"/>
      <c r="E46" s="305"/>
      <c r="F46" s="305"/>
      <c r="G46" s="305"/>
      <c r="H46" s="305"/>
      <c r="I46" s="305"/>
      <c r="J46" s="305"/>
      <c r="K46" s="315" t="e">
        <f t="shared" si="2"/>
        <v>#DIV/0!</v>
      </c>
    </row>
    <row r="47" spans="1:11" s="24" customFormat="1" ht="26.25" customHeight="1" collapsed="1">
      <c r="A47" s="218" t="s">
        <v>152</v>
      </c>
      <c r="B47" s="305">
        <v>4819</v>
      </c>
      <c r="C47" s="309">
        <v>4752</v>
      </c>
      <c r="D47" s="305">
        <v>4302</v>
      </c>
      <c r="E47" s="305">
        <v>66</v>
      </c>
      <c r="F47" s="305">
        <v>254</v>
      </c>
      <c r="G47" s="305">
        <v>100</v>
      </c>
      <c r="H47" s="305">
        <v>30</v>
      </c>
      <c r="I47" s="305">
        <v>67</v>
      </c>
      <c r="J47" s="305">
        <v>13510</v>
      </c>
      <c r="K47" s="315">
        <f t="shared" si="2"/>
        <v>2.843013468013468</v>
      </c>
    </row>
    <row r="48" spans="1:11" s="64" customFormat="1" ht="26.25" customHeight="1">
      <c r="A48" s="219"/>
      <c r="B48" s="305"/>
      <c r="C48" s="90"/>
      <c r="D48" s="305"/>
      <c r="E48" s="305"/>
      <c r="F48" s="305"/>
      <c r="G48" s="305"/>
      <c r="H48" s="305"/>
      <c r="I48" s="305"/>
      <c r="J48" s="305"/>
      <c r="K48" s="315"/>
    </row>
    <row r="49" spans="1:11" s="24" customFormat="1" ht="26.25" customHeight="1">
      <c r="A49" s="221" t="s">
        <v>254</v>
      </c>
      <c r="B49" s="312">
        <f>SUM(B35,B39:B44,B47)</f>
        <v>34140</v>
      </c>
      <c r="C49" s="313">
        <f aca="true" t="shared" si="3" ref="C49:J49">SUM(C35,C39:C44,C47)</f>
        <v>32681</v>
      </c>
      <c r="D49" s="312">
        <f t="shared" si="3"/>
        <v>27500</v>
      </c>
      <c r="E49" s="312">
        <f t="shared" si="3"/>
        <v>844</v>
      </c>
      <c r="F49" s="312">
        <f t="shared" si="3"/>
        <v>2974</v>
      </c>
      <c r="G49" s="312">
        <f t="shared" si="3"/>
        <v>1067</v>
      </c>
      <c r="H49" s="312">
        <f t="shared" si="3"/>
        <v>296</v>
      </c>
      <c r="I49" s="312">
        <f t="shared" si="3"/>
        <v>1459</v>
      </c>
      <c r="J49" s="312">
        <f t="shared" si="3"/>
        <v>90453</v>
      </c>
      <c r="K49" s="317">
        <f t="shared" si="2"/>
        <v>2.7677549646583643</v>
      </c>
    </row>
    <row r="50" s="24" customFormat="1" ht="13.5" customHeight="1">
      <c r="A50" s="24" t="s">
        <v>321</v>
      </c>
    </row>
    <row r="51" s="24" customFormat="1" ht="13.5" customHeight="1">
      <c r="A51" s="24" t="s">
        <v>323</v>
      </c>
    </row>
  </sheetData>
  <sheetProtection/>
  <mergeCells count="10">
    <mergeCell ref="A3:K3"/>
    <mergeCell ref="A4:K4"/>
    <mergeCell ref="C7:H7"/>
    <mergeCell ref="C6:I6"/>
    <mergeCell ref="J6:K6"/>
    <mergeCell ref="A6:A8"/>
    <mergeCell ref="B6:B8"/>
    <mergeCell ref="I7:I8"/>
    <mergeCell ref="J7:J8"/>
    <mergeCell ref="K7:K8"/>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S24"/>
  <sheetViews>
    <sheetView showGridLines="0" view="pageBreakPreview" zoomScaleNormal="85" zoomScaleSheetLayoutView="100" zoomScalePageLayoutView="0" workbookViewId="0" topLeftCell="A1">
      <pane xSplit="1" ySplit="7" topLeftCell="B8" activePane="bottomRight" state="frozen"/>
      <selection pane="topLeft" activeCell="G10" sqref="G10"/>
      <selection pane="topRight" activeCell="G10" sqref="G10"/>
      <selection pane="bottomLeft" activeCell="G10" sqref="G10"/>
      <selection pane="bottomRight" activeCell="A2" sqref="A2"/>
    </sheetView>
  </sheetViews>
  <sheetFormatPr defaultColWidth="9.00390625" defaultRowHeight="13.5"/>
  <cols>
    <col min="1" max="7" width="13.125" style="4" customWidth="1"/>
    <col min="8" max="15" width="11.50390625" style="4" customWidth="1"/>
    <col min="16" max="16" width="9.50390625" style="4" hidden="1" customWidth="1"/>
    <col min="17" max="17" width="11.125" style="4" hidden="1" customWidth="1"/>
    <col min="18" max="18" width="7.625" style="4" hidden="1" customWidth="1"/>
    <col min="19" max="19" width="0" style="4" hidden="1" customWidth="1"/>
    <col min="20" max="16384" width="9.00390625" style="4" customWidth="1"/>
  </cols>
  <sheetData>
    <row r="1" ht="13.5">
      <c r="A1" s="43" t="s">
        <v>169</v>
      </c>
    </row>
    <row r="2" ht="13.5">
      <c r="A2" s="1" t="s">
        <v>0</v>
      </c>
    </row>
    <row r="3" spans="1:15" ht="17.25">
      <c r="A3" s="443" t="s">
        <v>309</v>
      </c>
      <c r="B3" s="443"/>
      <c r="C3" s="443"/>
      <c r="D3" s="443"/>
      <c r="E3" s="443"/>
      <c r="F3" s="443"/>
      <c r="G3" s="443"/>
      <c r="H3" s="13"/>
      <c r="I3" s="13"/>
      <c r="J3" s="13"/>
      <c r="K3" s="13"/>
      <c r="L3" s="13"/>
      <c r="M3" s="13"/>
      <c r="N3" s="13"/>
      <c r="O3" s="13"/>
    </row>
    <row r="4" spans="1:15" ht="17.25">
      <c r="A4" s="13"/>
      <c r="B4" s="13"/>
      <c r="C4" s="13"/>
      <c r="D4" s="13"/>
      <c r="E4" s="13"/>
      <c r="F4" s="13"/>
      <c r="G4" s="13"/>
      <c r="H4" s="13"/>
      <c r="I4" s="13"/>
      <c r="J4" s="13"/>
      <c r="K4" s="13"/>
      <c r="L4" s="13"/>
      <c r="O4" s="39" t="s">
        <v>157</v>
      </c>
    </row>
    <row r="5" spans="1:15" ht="6" customHeight="1" thickBot="1">
      <c r="A5" s="235"/>
      <c r="B5" s="235"/>
      <c r="C5" s="235"/>
      <c r="D5" s="235"/>
      <c r="E5" s="235"/>
      <c r="F5" s="235"/>
      <c r="G5" s="235"/>
      <c r="H5" s="235"/>
      <c r="I5" s="235"/>
      <c r="J5" s="235"/>
      <c r="K5" s="235"/>
      <c r="L5" s="235"/>
      <c r="M5" s="449"/>
      <c r="N5" s="449"/>
      <c r="O5" s="449"/>
    </row>
    <row r="6" spans="1:16" ht="19.5" customHeight="1" thickTop="1">
      <c r="A6" s="236"/>
      <c r="B6" s="444" t="s">
        <v>15</v>
      </c>
      <c r="C6" s="445"/>
      <c r="D6" s="446" t="s">
        <v>94</v>
      </c>
      <c r="E6" s="446"/>
      <c r="F6" s="446" t="s">
        <v>93</v>
      </c>
      <c r="G6" s="447"/>
      <c r="H6" s="448" t="s">
        <v>163</v>
      </c>
      <c r="I6" s="445"/>
      <c r="J6" s="444" t="s">
        <v>92</v>
      </c>
      <c r="K6" s="445"/>
      <c r="L6" s="444" t="s">
        <v>91</v>
      </c>
      <c r="M6" s="445"/>
      <c r="N6" s="444" t="s">
        <v>90</v>
      </c>
      <c r="O6" s="448"/>
      <c r="P6" s="7"/>
    </row>
    <row r="7" spans="1:15" ht="33" customHeight="1">
      <c r="A7" s="237"/>
      <c r="B7" s="238" t="s">
        <v>89</v>
      </c>
      <c r="C7" s="239" t="s">
        <v>87</v>
      </c>
      <c r="D7" s="239" t="s">
        <v>89</v>
      </c>
      <c r="E7" s="239" t="s">
        <v>87</v>
      </c>
      <c r="F7" s="239" t="s">
        <v>88</v>
      </c>
      <c r="G7" s="248" t="s">
        <v>87</v>
      </c>
      <c r="H7" s="238" t="s">
        <v>88</v>
      </c>
      <c r="I7" s="239" t="s">
        <v>87</v>
      </c>
      <c r="J7" s="239" t="s">
        <v>88</v>
      </c>
      <c r="K7" s="239" t="s">
        <v>87</v>
      </c>
      <c r="L7" s="239" t="s">
        <v>88</v>
      </c>
      <c r="M7" s="239" t="s">
        <v>87</v>
      </c>
      <c r="N7" s="239" t="s">
        <v>88</v>
      </c>
      <c r="O7" s="248" t="s">
        <v>87</v>
      </c>
    </row>
    <row r="8" spans="1:17" s="11" customFormat="1" ht="17.25" customHeight="1">
      <c r="A8" s="240" t="s">
        <v>436</v>
      </c>
      <c r="B8" s="241">
        <v>901911</v>
      </c>
      <c r="C8" s="241">
        <v>16496463</v>
      </c>
      <c r="D8" s="242">
        <v>3090</v>
      </c>
      <c r="E8" s="242">
        <v>90700</v>
      </c>
      <c r="F8" s="242">
        <v>4348</v>
      </c>
      <c r="G8" s="242">
        <v>89579</v>
      </c>
      <c r="H8" s="242">
        <v>45348</v>
      </c>
      <c r="I8" s="242">
        <v>964282</v>
      </c>
      <c r="J8" s="242">
        <v>377048</v>
      </c>
      <c r="K8" s="242">
        <v>7025390</v>
      </c>
      <c r="L8" s="242">
        <v>49554</v>
      </c>
      <c r="M8" s="242">
        <v>922311</v>
      </c>
      <c r="N8" s="242">
        <v>422523</v>
      </c>
      <c r="O8" s="242">
        <v>7404201</v>
      </c>
      <c r="P8" s="26"/>
      <c r="Q8" s="26"/>
    </row>
    <row r="9" spans="1:17" s="11" customFormat="1" ht="17.25" customHeight="1">
      <c r="A9" s="240" t="s">
        <v>427</v>
      </c>
      <c r="B9" s="241">
        <v>912139</v>
      </c>
      <c r="C9" s="241">
        <v>18744325</v>
      </c>
      <c r="D9" s="242">
        <v>15236</v>
      </c>
      <c r="E9" s="242">
        <v>680122</v>
      </c>
      <c r="F9" s="242">
        <v>6771</v>
      </c>
      <c r="G9" s="242">
        <v>320209</v>
      </c>
      <c r="H9" s="242">
        <v>31303</v>
      </c>
      <c r="I9" s="242">
        <v>1148934</v>
      </c>
      <c r="J9" s="242">
        <v>357255</v>
      </c>
      <c r="K9" s="242">
        <v>7449249</v>
      </c>
      <c r="L9" s="242">
        <v>55334</v>
      </c>
      <c r="M9" s="242">
        <v>1104722</v>
      </c>
      <c r="N9" s="242">
        <v>446240</v>
      </c>
      <c r="O9" s="242">
        <v>8041089</v>
      </c>
      <c r="P9" s="26"/>
      <c r="Q9" s="26"/>
    </row>
    <row r="10" spans="1:17" s="12" customFormat="1" ht="17.25" customHeight="1">
      <c r="A10" s="342" t="s">
        <v>437</v>
      </c>
      <c r="B10" s="27">
        <f>SUM(B12:B23)</f>
        <v>723163</v>
      </c>
      <c r="C10" s="27">
        <f aca="true" t="shared" si="0" ref="C10:O10">SUM(C12:C23)</f>
        <v>16899508</v>
      </c>
      <c r="D10" s="27">
        <f t="shared" si="0"/>
        <v>9148</v>
      </c>
      <c r="E10" s="27">
        <f t="shared" si="0"/>
        <v>857100</v>
      </c>
      <c r="F10" s="27">
        <f t="shared" si="0"/>
        <v>17626</v>
      </c>
      <c r="G10" s="27">
        <f t="shared" si="0"/>
        <v>686189</v>
      </c>
      <c r="H10" s="27">
        <f t="shared" si="0"/>
        <v>14227</v>
      </c>
      <c r="I10" s="27">
        <f t="shared" si="0"/>
        <v>365530</v>
      </c>
      <c r="J10" s="27">
        <f t="shared" si="0"/>
        <v>232240</v>
      </c>
      <c r="K10" s="27">
        <f t="shared" si="0"/>
        <v>6182884</v>
      </c>
      <c r="L10" s="27">
        <f t="shared" si="0"/>
        <v>69579</v>
      </c>
      <c r="M10" s="27">
        <f t="shared" si="0"/>
        <v>1796731</v>
      </c>
      <c r="N10" s="27">
        <f t="shared" si="0"/>
        <v>380343</v>
      </c>
      <c r="O10" s="27">
        <f t="shared" si="0"/>
        <v>7011074</v>
      </c>
      <c r="P10" s="222" t="s">
        <v>269</v>
      </c>
      <c r="Q10" s="28"/>
    </row>
    <row r="11" spans="1:17" s="11" customFormat="1" ht="17.25" customHeight="1">
      <c r="A11" s="243"/>
      <c r="B11" s="244"/>
      <c r="C11" s="244"/>
      <c r="D11" s="242"/>
      <c r="E11" s="242"/>
      <c r="F11" s="242"/>
      <c r="G11" s="242"/>
      <c r="H11" s="242"/>
      <c r="I11" s="242"/>
      <c r="J11" s="242"/>
      <c r="K11" s="242"/>
      <c r="L11" s="242"/>
      <c r="M11" s="242"/>
      <c r="N11" s="242"/>
      <c r="O11" s="242"/>
      <c r="P11" s="26" t="s">
        <v>86</v>
      </c>
      <c r="Q11" s="26" t="s">
        <v>86</v>
      </c>
    </row>
    <row r="12" spans="1:19" s="11" customFormat="1" ht="17.25" customHeight="1">
      <c r="A12" s="245" t="s">
        <v>438</v>
      </c>
      <c r="B12" s="321">
        <v>41454</v>
      </c>
      <c r="C12" s="322">
        <v>1446844</v>
      </c>
      <c r="D12" s="242">
        <v>5244</v>
      </c>
      <c r="E12" s="242">
        <v>699500</v>
      </c>
      <c r="F12" s="242">
        <v>0</v>
      </c>
      <c r="G12" s="242">
        <v>0</v>
      </c>
      <c r="H12" s="242">
        <v>47</v>
      </c>
      <c r="I12" s="242">
        <v>240</v>
      </c>
      <c r="J12" s="242">
        <v>11334</v>
      </c>
      <c r="K12" s="242">
        <v>289155</v>
      </c>
      <c r="L12" s="242">
        <v>746</v>
      </c>
      <c r="M12" s="242">
        <v>24600</v>
      </c>
      <c r="N12" s="242">
        <v>24083</v>
      </c>
      <c r="O12" s="242">
        <v>433349</v>
      </c>
      <c r="P12" s="29">
        <f>SUMIF($D$7:$O$7,$B$7,D12:O12)</f>
        <v>41454</v>
      </c>
      <c r="Q12" s="29">
        <f>SUMIF($D$7:$O$7,$B$7,E12:P12)</f>
        <v>1446844</v>
      </c>
      <c r="R12" s="29">
        <f>B12-P12</f>
        <v>0</v>
      </c>
      <c r="S12" s="29">
        <f>C12-Q12</f>
        <v>0</v>
      </c>
    </row>
    <row r="13" spans="1:19" s="11" customFormat="1" ht="17.25" customHeight="1">
      <c r="A13" s="245" t="s">
        <v>85</v>
      </c>
      <c r="B13" s="321">
        <v>36057</v>
      </c>
      <c r="C13" s="322">
        <v>618337</v>
      </c>
      <c r="D13" s="242">
        <v>0</v>
      </c>
      <c r="E13" s="242">
        <v>0</v>
      </c>
      <c r="F13" s="242">
        <v>192</v>
      </c>
      <c r="G13" s="242">
        <v>2480</v>
      </c>
      <c r="H13" s="242">
        <v>200</v>
      </c>
      <c r="I13" s="242">
        <v>2129</v>
      </c>
      <c r="J13" s="242">
        <v>11419</v>
      </c>
      <c r="K13" s="242">
        <v>170634</v>
      </c>
      <c r="L13" s="242">
        <v>0</v>
      </c>
      <c r="M13" s="242">
        <v>0</v>
      </c>
      <c r="N13" s="242">
        <v>24246</v>
      </c>
      <c r="O13" s="242">
        <v>443094</v>
      </c>
      <c r="P13" s="29">
        <f aca="true" t="shared" si="1" ref="P13:P23">SUMIF($D$7:$O$7,$B$7,D13:O13)</f>
        <v>36057</v>
      </c>
      <c r="Q13" s="29">
        <f aca="true" t="shared" si="2" ref="Q13:Q23">SUMIF($D$7:$O$7,$B$7,E13:P13)</f>
        <v>618337</v>
      </c>
      <c r="R13" s="29">
        <f aca="true" t="shared" si="3" ref="R13:S23">B13-P13</f>
        <v>0</v>
      </c>
      <c r="S13" s="29">
        <f t="shared" si="3"/>
        <v>0</v>
      </c>
    </row>
    <row r="14" spans="1:19" s="11" customFormat="1" ht="17.25" customHeight="1">
      <c r="A14" s="245" t="s">
        <v>84</v>
      </c>
      <c r="B14" s="321">
        <v>96234</v>
      </c>
      <c r="C14" s="322">
        <v>3095277</v>
      </c>
      <c r="D14" s="242">
        <v>0</v>
      </c>
      <c r="E14" s="242">
        <v>0</v>
      </c>
      <c r="F14" s="242">
        <v>16902</v>
      </c>
      <c r="G14" s="242">
        <v>670634</v>
      </c>
      <c r="H14" s="242">
        <v>74</v>
      </c>
      <c r="I14" s="242">
        <v>400</v>
      </c>
      <c r="J14" s="242">
        <v>31480</v>
      </c>
      <c r="K14" s="242">
        <v>1492801</v>
      </c>
      <c r="L14" s="242">
        <v>9441</v>
      </c>
      <c r="M14" s="242">
        <v>221710</v>
      </c>
      <c r="N14" s="242">
        <v>38337</v>
      </c>
      <c r="O14" s="242">
        <v>709732</v>
      </c>
      <c r="P14" s="29">
        <f t="shared" si="1"/>
        <v>96234</v>
      </c>
      <c r="Q14" s="29">
        <f t="shared" si="2"/>
        <v>3095277</v>
      </c>
      <c r="R14" s="29">
        <f t="shared" si="3"/>
        <v>0</v>
      </c>
      <c r="S14" s="29">
        <f t="shared" si="3"/>
        <v>0</v>
      </c>
    </row>
    <row r="15" spans="1:19" s="11" customFormat="1" ht="17.25" customHeight="1">
      <c r="A15" s="245" t="s">
        <v>83</v>
      </c>
      <c r="B15" s="321">
        <v>63360</v>
      </c>
      <c r="C15" s="322">
        <v>1063913</v>
      </c>
      <c r="D15" s="242">
        <v>0</v>
      </c>
      <c r="E15" s="242">
        <v>0</v>
      </c>
      <c r="F15" s="242">
        <v>0</v>
      </c>
      <c r="G15" s="242">
        <v>0</v>
      </c>
      <c r="H15" s="242">
        <v>7189</v>
      </c>
      <c r="I15" s="242">
        <v>117872</v>
      </c>
      <c r="J15" s="242">
        <v>21578</v>
      </c>
      <c r="K15" s="242">
        <v>308063</v>
      </c>
      <c r="L15" s="242">
        <v>1564</v>
      </c>
      <c r="M15" s="242">
        <v>39200</v>
      </c>
      <c r="N15" s="242">
        <v>33029</v>
      </c>
      <c r="O15" s="242">
        <v>598778</v>
      </c>
      <c r="P15" s="29">
        <f t="shared" si="1"/>
        <v>63360</v>
      </c>
      <c r="Q15" s="29">
        <f t="shared" si="2"/>
        <v>1063913</v>
      </c>
      <c r="R15" s="29">
        <f t="shared" si="3"/>
        <v>0</v>
      </c>
      <c r="S15" s="29">
        <f t="shared" si="3"/>
        <v>0</v>
      </c>
    </row>
    <row r="16" spans="1:19" s="11" customFormat="1" ht="17.25" customHeight="1">
      <c r="A16" s="245" t="s">
        <v>439</v>
      </c>
      <c r="B16" s="321">
        <v>89248</v>
      </c>
      <c r="C16" s="322">
        <v>2570761</v>
      </c>
      <c r="D16" s="242">
        <v>0</v>
      </c>
      <c r="E16" s="242">
        <v>0</v>
      </c>
      <c r="F16" s="242">
        <v>0</v>
      </c>
      <c r="G16" s="242">
        <v>0</v>
      </c>
      <c r="H16" s="242">
        <v>161</v>
      </c>
      <c r="I16" s="242">
        <v>4250</v>
      </c>
      <c r="J16" s="242">
        <v>19552</v>
      </c>
      <c r="K16" s="242">
        <v>910440</v>
      </c>
      <c r="L16" s="242">
        <v>35604</v>
      </c>
      <c r="M16" s="242">
        <v>1008700</v>
      </c>
      <c r="N16" s="242">
        <v>33931</v>
      </c>
      <c r="O16" s="242">
        <v>647371</v>
      </c>
      <c r="P16" s="29">
        <f>SUMIF($D$7:$O$7,$B$7,D16:O16)</f>
        <v>89248</v>
      </c>
      <c r="Q16" s="29">
        <f>SUMIF($D$7:$O$7,$B$7,E16:P16)</f>
        <v>2570761</v>
      </c>
      <c r="R16" s="29">
        <f>B16-P16</f>
        <v>0</v>
      </c>
      <c r="S16" s="29">
        <f>C16-Q16</f>
        <v>0</v>
      </c>
    </row>
    <row r="17" spans="1:19" s="11" customFormat="1" ht="17.25" customHeight="1">
      <c r="A17" s="245" t="s">
        <v>82</v>
      </c>
      <c r="B17" s="321">
        <v>70216</v>
      </c>
      <c r="C17" s="322">
        <v>1796041</v>
      </c>
      <c r="D17" s="242">
        <v>3904</v>
      </c>
      <c r="E17" s="242">
        <v>157600</v>
      </c>
      <c r="F17" s="242">
        <v>65</v>
      </c>
      <c r="G17" s="242">
        <v>2400</v>
      </c>
      <c r="H17" s="242">
        <v>145</v>
      </c>
      <c r="I17" s="242">
        <v>3515</v>
      </c>
      <c r="J17" s="242">
        <v>30982</v>
      </c>
      <c r="K17" s="242">
        <v>1002126</v>
      </c>
      <c r="L17" s="242">
        <v>442</v>
      </c>
      <c r="M17" s="242">
        <v>4300</v>
      </c>
      <c r="N17" s="242">
        <v>34678</v>
      </c>
      <c r="O17" s="242">
        <v>626100</v>
      </c>
      <c r="P17" s="29">
        <f t="shared" si="1"/>
        <v>70216</v>
      </c>
      <c r="Q17" s="29">
        <f t="shared" si="2"/>
        <v>1796041</v>
      </c>
      <c r="R17" s="29">
        <f t="shared" si="3"/>
        <v>0</v>
      </c>
      <c r="S17" s="29">
        <f t="shared" si="3"/>
        <v>0</v>
      </c>
    </row>
    <row r="18" spans="1:19" s="11" customFormat="1" ht="17.25" customHeight="1">
      <c r="A18" s="245" t="s">
        <v>81</v>
      </c>
      <c r="B18" s="321">
        <v>63068</v>
      </c>
      <c r="C18" s="322">
        <v>1313680</v>
      </c>
      <c r="D18" s="242">
        <v>0</v>
      </c>
      <c r="E18" s="242">
        <v>0</v>
      </c>
      <c r="F18" s="242">
        <v>315</v>
      </c>
      <c r="G18" s="242">
        <v>8200</v>
      </c>
      <c r="H18" s="242">
        <v>579</v>
      </c>
      <c r="I18" s="242">
        <v>24142</v>
      </c>
      <c r="J18" s="242">
        <v>32129</v>
      </c>
      <c r="K18" s="242">
        <v>733157</v>
      </c>
      <c r="L18" s="242">
        <v>419</v>
      </c>
      <c r="M18" s="242">
        <v>8055</v>
      </c>
      <c r="N18" s="242">
        <v>29626</v>
      </c>
      <c r="O18" s="242">
        <v>540126</v>
      </c>
      <c r="P18" s="29">
        <f t="shared" si="1"/>
        <v>63068</v>
      </c>
      <c r="Q18" s="29">
        <f t="shared" si="2"/>
        <v>1313680</v>
      </c>
      <c r="R18" s="29">
        <f t="shared" si="3"/>
        <v>0</v>
      </c>
      <c r="S18" s="29">
        <f t="shared" si="3"/>
        <v>0</v>
      </c>
    </row>
    <row r="19" spans="1:19" s="11" customFormat="1" ht="17.25" customHeight="1">
      <c r="A19" s="245" t="s">
        <v>80</v>
      </c>
      <c r="B19" s="321">
        <v>46449</v>
      </c>
      <c r="C19" s="322">
        <v>888354</v>
      </c>
      <c r="D19" s="242">
        <v>0</v>
      </c>
      <c r="E19" s="242">
        <v>0</v>
      </c>
      <c r="F19" s="242">
        <v>0</v>
      </c>
      <c r="G19" s="242">
        <v>0</v>
      </c>
      <c r="H19" s="242">
        <v>242</v>
      </c>
      <c r="I19" s="242">
        <v>5921</v>
      </c>
      <c r="J19" s="242">
        <v>11248</v>
      </c>
      <c r="K19" s="242">
        <v>174013</v>
      </c>
      <c r="L19" s="242">
        <v>5603</v>
      </c>
      <c r="M19" s="242">
        <v>174771</v>
      </c>
      <c r="N19" s="242">
        <v>29356</v>
      </c>
      <c r="O19" s="242">
        <v>533649</v>
      </c>
      <c r="P19" s="29">
        <f t="shared" si="1"/>
        <v>46449</v>
      </c>
      <c r="Q19" s="29">
        <f t="shared" si="2"/>
        <v>888354</v>
      </c>
      <c r="R19" s="29">
        <f t="shared" si="3"/>
        <v>0</v>
      </c>
      <c r="S19" s="29">
        <f t="shared" si="3"/>
        <v>0</v>
      </c>
    </row>
    <row r="20" spans="1:19" s="11" customFormat="1" ht="17.25" customHeight="1">
      <c r="A20" s="245" t="s">
        <v>79</v>
      </c>
      <c r="B20" s="321">
        <v>54479</v>
      </c>
      <c r="C20" s="322">
        <v>1074792</v>
      </c>
      <c r="D20" s="242">
        <v>0</v>
      </c>
      <c r="E20" s="242">
        <v>0</v>
      </c>
      <c r="F20" s="242">
        <v>0</v>
      </c>
      <c r="G20" s="242">
        <v>0</v>
      </c>
      <c r="H20" s="242">
        <v>98</v>
      </c>
      <c r="I20" s="242">
        <v>1134</v>
      </c>
      <c r="J20" s="242">
        <v>20244</v>
      </c>
      <c r="K20" s="242">
        <v>451576</v>
      </c>
      <c r="L20" s="242">
        <v>1447</v>
      </c>
      <c r="M20" s="242">
        <v>20195</v>
      </c>
      <c r="N20" s="242">
        <v>32690</v>
      </c>
      <c r="O20" s="242">
        <v>601887</v>
      </c>
      <c r="P20" s="29">
        <f t="shared" si="1"/>
        <v>54479</v>
      </c>
      <c r="Q20" s="29">
        <f t="shared" si="2"/>
        <v>1074792</v>
      </c>
      <c r="R20" s="29">
        <f t="shared" si="3"/>
        <v>0</v>
      </c>
      <c r="S20" s="29">
        <f t="shared" si="3"/>
        <v>0</v>
      </c>
    </row>
    <row r="21" spans="1:19" s="11" customFormat="1" ht="17.25" customHeight="1">
      <c r="A21" s="245" t="s">
        <v>78</v>
      </c>
      <c r="B21" s="321">
        <v>54703</v>
      </c>
      <c r="C21" s="322">
        <v>943415</v>
      </c>
      <c r="D21" s="242">
        <v>0</v>
      </c>
      <c r="E21" s="242">
        <v>0</v>
      </c>
      <c r="F21" s="242">
        <v>106</v>
      </c>
      <c r="G21" s="242">
        <v>1475</v>
      </c>
      <c r="H21" s="242">
        <v>73</v>
      </c>
      <c r="I21" s="242">
        <v>2656</v>
      </c>
      <c r="J21" s="242">
        <v>17561</v>
      </c>
      <c r="K21" s="242">
        <v>248831</v>
      </c>
      <c r="L21" s="242">
        <v>3552</v>
      </c>
      <c r="M21" s="242">
        <v>75000</v>
      </c>
      <c r="N21" s="242">
        <v>33411</v>
      </c>
      <c r="O21" s="242">
        <v>615453</v>
      </c>
      <c r="P21" s="29">
        <f t="shared" si="1"/>
        <v>54703</v>
      </c>
      <c r="Q21" s="29">
        <f t="shared" si="2"/>
        <v>943415</v>
      </c>
      <c r="R21" s="29">
        <f t="shared" si="3"/>
        <v>0</v>
      </c>
      <c r="S21" s="29">
        <f t="shared" si="3"/>
        <v>0</v>
      </c>
    </row>
    <row r="22" spans="1:19" s="11" customFormat="1" ht="17.25" customHeight="1">
      <c r="A22" s="245" t="s">
        <v>77</v>
      </c>
      <c r="B22" s="321">
        <v>59227</v>
      </c>
      <c r="C22" s="322">
        <v>1132305</v>
      </c>
      <c r="D22" s="242">
        <v>0</v>
      </c>
      <c r="E22" s="242">
        <v>0</v>
      </c>
      <c r="F22" s="242">
        <v>0</v>
      </c>
      <c r="G22" s="242">
        <v>0</v>
      </c>
      <c r="H22" s="242">
        <v>2969</v>
      </c>
      <c r="I22" s="242">
        <v>101522</v>
      </c>
      <c r="J22" s="242">
        <v>9408</v>
      </c>
      <c r="K22" s="242">
        <v>132148</v>
      </c>
      <c r="L22" s="242">
        <v>9772</v>
      </c>
      <c r="M22" s="242">
        <v>201500</v>
      </c>
      <c r="N22" s="242">
        <v>37078</v>
      </c>
      <c r="O22" s="242">
        <v>697135</v>
      </c>
      <c r="P22" s="29">
        <f t="shared" si="1"/>
        <v>59227</v>
      </c>
      <c r="Q22" s="29">
        <f t="shared" si="2"/>
        <v>1132305</v>
      </c>
      <c r="R22" s="29">
        <f t="shared" si="3"/>
        <v>0</v>
      </c>
      <c r="S22" s="29">
        <f t="shared" si="3"/>
        <v>0</v>
      </c>
    </row>
    <row r="23" spans="1:19" s="11" customFormat="1" ht="17.25" customHeight="1">
      <c r="A23" s="246" t="s">
        <v>76</v>
      </c>
      <c r="B23" s="323">
        <v>48668</v>
      </c>
      <c r="C23" s="324">
        <v>955789</v>
      </c>
      <c r="D23" s="247">
        <v>0</v>
      </c>
      <c r="E23" s="247">
        <v>0</v>
      </c>
      <c r="F23" s="247">
        <v>46</v>
      </c>
      <c r="G23" s="247">
        <v>1000</v>
      </c>
      <c r="H23" s="247">
        <v>2450</v>
      </c>
      <c r="I23" s="247">
        <v>101749</v>
      </c>
      <c r="J23" s="247">
        <v>15305</v>
      </c>
      <c r="K23" s="247">
        <v>269940</v>
      </c>
      <c r="L23" s="247">
        <v>989</v>
      </c>
      <c r="M23" s="247">
        <v>18700</v>
      </c>
      <c r="N23" s="247">
        <v>29878</v>
      </c>
      <c r="O23" s="247">
        <v>564400</v>
      </c>
      <c r="P23" s="29">
        <f t="shared" si="1"/>
        <v>48668</v>
      </c>
      <c r="Q23" s="29">
        <f t="shared" si="2"/>
        <v>955789</v>
      </c>
      <c r="R23" s="29">
        <f t="shared" si="3"/>
        <v>0</v>
      </c>
      <c r="S23" s="29">
        <f t="shared" si="3"/>
        <v>0</v>
      </c>
    </row>
    <row r="24" spans="1:15" ht="15.75" customHeight="1">
      <c r="A24" s="94" t="s">
        <v>415</v>
      </c>
      <c r="B24" s="9"/>
      <c r="C24" s="9"/>
      <c r="D24" s="9"/>
      <c r="E24" s="9"/>
      <c r="F24" s="9"/>
      <c r="G24" s="9"/>
      <c r="H24" s="9"/>
      <c r="I24" s="9"/>
      <c r="J24" s="9"/>
      <c r="K24" s="9"/>
      <c r="L24" s="9"/>
      <c r="M24" s="9"/>
      <c r="N24" s="9"/>
      <c r="O24" s="9"/>
    </row>
  </sheetData>
  <sheetProtection/>
  <mergeCells count="9">
    <mergeCell ref="A3:G3"/>
    <mergeCell ref="B6:C6"/>
    <mergeCell ref="D6:E6"/>
    <mergeCell ref="F6:G6"/>
    <mergeCell ref="N6:O6"/>
    <mergeCell ref="L6:M6"/>
    <mergeCell ref="J6:K6"/>
    <mergeCell ref="H6:I6"/>
    <mergeCell ref="M5:O5"/>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S26"/>
  <sheetViews>
    <sheetView showGridLines="0" view="pageBreakPreview" zoomScale="85" zoomScaleNormal="85" zoomScaleSheetLayoutView="85" zoomScalePageLayoutView="0" workbookViewId="0" topLeftCell="A1">
      <pane xSplit="1" ySplit="7" topLeftCell="B8" activePane="bottomRight" state="frozen"/>
      <selection pane="topLeft" activeCell="G10" sqref="G10"/>
      <selection pane="topRight" activeCell="G10" sqref="G10"/>
      <selection pane="bottomLeft" activeCell="G10" sqref="G10"/>
      <selection pane="bottomRight" activeCell="A3" sqref="A3:G3"/>
    </sheetView>
  </sheetViews>
  <sheetFormatPr defaultColWidth="9.00390625" defaultRowHeight="13.5"/>
  <cols>
    <col min="1" max="7" width="13.125" style="4" customWidth="1"/>
    <col min="8" max="15" width="11.50390625" style="4" customWidth="1"/>
    <col min="16" max="16" width="9.875" style="4" hidden="1" customWidth="1"/>
    <col min="17" max="17" width="11.75390625" style="4" hidden="1" customWidth="1"/>
    <col min="18" max="19" width="8.50390625" style="4" hidden="1" customWidth="1"/>
    <col min="20" max="16384" width="9.00390625" style="4" customWidth="1"/>
  </cols>
  <sheetData>
    <row r="1" ht="13.5">
      <c r="A1" s="43" t="s">
        <v>169</v>
      </c>
    </row>
    <row r="2" ht="13.5">
      <c r="A2" s="1" t="s">
        <v>0</v>
      </c>
    </row>
    <row r="3" spans="1:15" ht="17.25">
      <c r="A3" s="443" t="s">
        <v>310</v>
      </c>
      <c r="B3" s="443"/>
      <c r="C3" s="443"/>
      <c r="D3" s="443"/>
      <c r="E3" s="443"/>
      <c r="F3" s="443"/>
      <c r="G3" s="443"/>
      <c r="H3" s="13"/>
      <c r="I3" s="13"/>
      <c r="J3" s="13"/>
      <c r="K3" s="13"/>
      <c r="L3" s="13"/>
      <c r="M3" s="13"/>
      <c r="N3" s="13"/>
      <c r="O3" s="13"/>
    </row>
    <row r="4" spans="1:15" ht="17.25">
      <c r="A4" s="13"/>
      <c r="B4" s="13"/>
      <c r="C4" s="13"/>
      <c r="D4" s="13"/>
      <c r="E4" s="13"/>
      <c r="F4" s="13"/>
      <c r="G4" s="13"/>
      <c r="H4" s="13"/>
      <c r="I4" s="13"/>
      <c r="J4" s="13"/>
      <c r="K4" s="13"/>
      <c r="L4" s="13"/>
      <c r="N4" s="38"/>
      <c r="O4" s="39" t="s">
        <v>158</v>
      </c>
    </row>
    <row r="5" spans="1:15" ht="6" customHeight="1" thickBot="1">
      <c r="A5" s="235"/>
      <c r="B5" s="235"/>
      <c r="C5" s="235"/>
      <c r="D5" s="235"/>
      <c r="E5" s="235"/>
      <c r="F5" s="235"/>
      <c r="G5" s="235"/>
      <c r="H5" s="235"/>
      <c r="I5" s="235"/>
      <c r="J5" s="235"/>
      <c r="K5" s="235"/>
      <c r="L5" s="235"/>
      <c r="M5" s="449"/>
      <c r="N5" s="449"/>
      <c r="O5" s="449"/>
    </row>
    <row r="6" spans="1:16" ht="19.5" customHeight="1" thickTop="1">
      <c r="A6" s="236"/>
      <c r="B6" s="444" t="s">
        <v>15</v>
      </c>
      <c r="C6" s="445"/>
      <c r="D6" s="444" t="s">
        <v>68</v>
      </c>
      <c r="E6" s="445"/>
      <c r="F6" s="450" t="s">
        <v>98</v>
      </c>
      <c r="G6" s="444"/>
      <c r="H6" s="448" t="s">
        <v>97</v>
      </c>
      <c r="I6" s="445"/>
      <c r="J6" s="444" t="s">
        <v>96</v>
      </c>
      <c r="K6" s="445"/>
      <c r="L6" s="444" t="s">
        <v>95</v>
      </c>
      <c r="M6" s="445"/>
      <c r="N6" s="444" t="s">
        <v>30</v>
      </c>
      <c r="O6" s="448"/>
      <c r="P6" s="7"/>
    </row>
    <row r="7" spans="1:15" ht="33" customHeight="1">
      <c r="A7" s="237"/>
      <c r="B7" s="238" t="s">
        <v>89</v>
      </c>
      <c r="C7" s="239" t="s">
        <v>87</v>
      </c>
      <c r="D7" s="239" t="s">
        <v>89</v>
      </c>
      <c r="E7" s="239" t="s">
        <v>87</v>
      </c>
      <c r="F7" s="239" t="s">
        <v>88</v>
      </c>
      <c r="G7" s="248" t="s">
        <v>87</v>
      </c>
      <c r="H7" s="238" t="s">
        <v>88</v>
      </c>
      <c r="I7" s="239" t="s">
        <v>87</v>
      </c>
      <c r="J7" s="239" t="s">
        <v>88</v>
      </c>
      <c r="K7" s="239" t="s">
        <v>87</v>
      </c>
      <c r="L7" s="239" t="s">
        <v>88</v>
      </c>
      <c r="M7" s="239" t="s">
        <v>87</v>
      </c>
      <c r="N7" s="239" t="s">
        <v>88</v>
      </c>
      <c r="O7" s="248" t="s">
        <v>87</v>
      </c>
    </row>
    <row r="8" spans="1:15" s="11" customFormat="1" ht="17.25" customHeight="1">
      <c r="A8" s="240" t="s">
        <v>436</v>
      </c>
      <c r="B8" s="242">
        <v>901911</v>
      </c>
      <c r="C8" s="242">
        <v>16496463</v>
      </c>
      <c r="D8" s="242">
        <v>448977</v>
      </c>
      <c r="E8" s="242">
        <v>7485299</v>
      </c>
      <c r="F8" s="242">
        <v>9005</v>
      </c>
      <c r="G8" s="242">
        <v>556760</v>
      </c>
      <c r="H8" s="242">
        <v>17245</v>
      </c>
      <c r="I8" s="242">
        <v>577718</v>
      </c>
      <c r="J8" s="242">
        <v>417676</v>
      </c>
      <c r="K8" s="242">
        <v>7839959</v>
      </c>
      <c r="L8" s="242">
        <v>60</v>
      </c>
      <c r="M8" s="242">
        <v>1050</v>
      </c>
      <c r="N8" s="242">
        <v>8948</v>
      </c>
      <c r="O8" s="242">
        <v>35677</v>
      </c>
    </row>
    <row r="9" spans="1:15" s="11" customFormat="1" ht="17.25" customHeight="1">
      <c r="A9" s="240" t="s">
        <v>427</v>
      </c>
      <c r="B9" s="241">
        <v>912139</v>
      </c>
      <c r="C9" s="241">
        <v>18744325</v>
      </c>
      <c r="D9" s="242">
        <v>495797</v>
      </c>
      <c r="E9" s="242">
        <v>8385673</v>
      </c>
      <c r="F9" s="242">
        <v>0</v>
      </c>
      <c r="G9" s="242">
        <v>0</v>
      </c>
      <c r="H9" s="242">
        <v>46578</v>
      </c>
      <c r="I9" s="242">
        <v>2127222</v>
      </c>
      <c r="J9" s="242">
        <v>363456</v>
      </c>
      <c r="K9" s="242">
        <v>8200827</v>
      </c>
      <c r="L9" s="242">
        <v>155</v>
      </c>
      <c r="M9" s="242">
        <v>2092</v>
      </c>
      <c r="N9" s="242">
        <v>6153</v>
      </c>
      <c r="O9" s="242">
        <v>28511</v>
      </c>
    </row>
    <row r="10" spans="1:16" s="12" customFormat="1" ht="17.25" customHeight="1">
      <c r="A10" s="342" t="s">
        <v>437</v>
      </c>
      <c r="B10" s="27">
        <f>SUM(B12:B23)</f>
        <v>723163</v>
      </c>
      <c r="C10" s="27">
        <f aca="true" t="shared" si="0" ref="C10:O10">SUM(C12:C23)</f>
        <v>16899508</v>
      </c>
      <c r="D10" s="27">
        <f t="shared" si="0"/>
        <v>422041</v>
      </c>
      <c r="E10" s="27">
        <f t="shared" si="0"/>
        <v>7407261</v>
      </c>
      <c r="F10" s="27">
        <f t="shared" si="0"/>
        <v>15981</v>
      </c>
      <c r="G10" s="27">
        <f t="shared" si="0"/>
        <v>612294</v>
      </c>
      <c r="H10" s="27">
        <f t="shared" si="0"/>
        <v>33049</v>
      </c>
      <c r="I10" s="27">
        <f t="shared" si="0"/>
        <v>3511571</v>
      </c>
      <c r="J10" s="27">
        <f t="shared" si="0"/>
        <v>246852</v>
      </c>
      <c r="K10" s="27">
        <f t="shared" si="0"/>
        <v>5343637</v>
      </c>
      <c r="L10" s="27">
        <f t="shared" si="0"/>
        <v>13</v>
      </c>
      <c r="M10" s="27">
        <f t="shared" si="0"/>
        <v>92</v>
      </c>
      <c r="N10" s="27">
        <f t="shared" si="0"/>
        <v>5227</v>
      </c>
      <c r="O10" s="27">
        <f t="shared" si="0"/>
        <v>24653</v>
      </c>
      <c r="P10" s="223" t="s">
        <v>269</v>
      </c>
    </row>
    <row r="11" spans="1:15" s="11" customFormat="1" ht="17.25" customHeight="1">
      <c r="A11" s="243"/>
      <c r="B11" s="244"/>
      <c r="C11" s="244"/>
      <c r="D11" s="242"/>
      <c r="E11" s="242"/>
      <c r="F11" s="242"/>
      <c r="G11" s="242"/>
      <c r="H11" s="242"/>
      <c r="I11" s="242"/>
      <c r="J11" s="242"/>
      <c r="K11" s="242"/>
      <c r="L11" s="242"/>
      <c r="M11" s="242"/>
      <c r="N11" s="242"/>
      <c r="O11" s="242"/>
    </row>
    <row r="12" spans="1:19" s="11" customFormat="1" ht="17.25" customHeight="1">
      <c r="A12" s="245" t="s">
        <v>438</v>
      </c>
      <c r="B12" s="343">
        <v>41454</v>
      </c>
      <c r="C12" s="343">
        <v>1446844</v>
      </c>
      <c r="D12" s="345">
        <v>28689</v>
      </c>
      <c r="E12" s="345">
        <v>546767</v>
      </c>
      <c r="F12" s="344">
        <v>0</v>
      </c>
      <c r="G12" s="344">
        <v>0</v>
      </c>
      <c r="H12" s="345">
        <v>4004</v>
      </c>
      <c r="I12" s="345">
        <v>651500</v>
      </c>
      <c r="J12" s="345">
        <v>8668</v>
      </c>
      <c r="K12" s="345">
        <v>248160</v>
      </c>
      <c r="L12" s="344">
        <v>0</v>
      </c>
      <c r="M12" s="344">
        <v>0</v>
      </c>
      <c r="N12" s="344">
        <v>93</v>
      </c>
      <c r="O12" s="344">
        <v>417</v>
      </c>
      <c r="P12" s="37">
        <f>'11-3'!B12</f>
        <v>41454</v>
      </c>
      <c r="Q12" s="37">
        <f>'11-3'!C12</f>
        <v>1446844</v>
      </c>
      <c r="R12" s="37">
        <f>B12-P12</f>
        <v>0</v>
      </c>
      <c r="S12" s="37">
        <f>C12-Q12</f>
        <v>0</v>
      </c>
    </row>
    <row r="13" spans="1:19" s="11" customFormat="1" ht="17.25" customHeight="1">
      <c r="A13" s="245" t="s">
        <v>85</v>
      </c>
      <c r="B13" s="343">
        <v>36057</v>
      </c>
      <c r="C13" s="343">
        <v>618337</v>
      </c>
      <c r="D13" s="345">
        <v>26863</v>
      </c>
      <c r="E13" s="345">
        <v>478849</v>
      </c>
      <c r="F13" s="344">
        <v>0</v>
      </c>
      <c r="G13" s="344">
        <v>0</v>
      </c>
      <c r="H13" s="345">
        <v>1345</v>
      </c>
      <c r="I13" s="345">
        <v>12000</v>
      </c>
      <c r="J13" s="345">
        <v>7349</v>
      </c>
      <c r="K13" s="345">
        <v>125036</v>
      </c>
      <c r="L13" s="344">
        <v>0</v>
      </c>
      <c r="M13" s="344">
        <v>0</v>
      </c>
      <c r="N13" s="344">
        <v>500</v>
      </c>
      <c r="O13" s="345">
        <v>2452</v>
      </c>
      <c r="P13" s="37">
        <f>'11-3'!B13</f>
        <v>36057</v>
      </c>
      <c r="Q13" s="37">
        <f>'11-3'!C13</f>
        <v>618337</v>
      </c>
      <c r="R13" s="37">
        <f aca="true" t="shared" si="1" ref="R13:S23">B13-P13</f>
        <v>0</v>
      </c>
      <c r="S13" s="37">
        <f t="shared" si="1"/>
        <v>0</v>
      </c>
    </row>
    <row r="14" spans="1:19" s="11" customFormat="1" ht="17.25" customHeight="1">
      <c r="A14" s="245" t="s">
        <v>84</v>
      </c>
      <c r="B14" s="343">
        <v>96234</v>
      </c>
      <c r="C14" s="343">
        <v>3095277</v>
      </c>
      <c r="D14" s="345">
        <v>41138</v>
      </c>
      <c r="E14" s="345">
        <v>733260</v>
      </c>
      <c r="F14" s="345">
        <v>15311</v>
      </c>
      <c r="G14" s="345">
        <v>600134</v>
      </c>
      <c r="H14" s="345">
        <v>4918</v>
      </c>
      <c r="I14" s="345">
        <v>1007601</v>
      </c>
      <c r="J14" s="345">
        <v>34348</v>
      </c>
      <c r="K14" s="345">
        <v>751950</v>
      </c>
      <c r="L14" s="344">
        <v>13</v>
      </c>
      <c r="M14" s="344">
        <v>92</v>
      </c>
      <c r="N14" s="344">
        <v>506</v>
      </c>
      <c r="O14" s="345">
        <v>2240</v>
      </c>
      <c r="P14" s="37">
        <f>'11-3'!B14</f>
        <v>96234</v>
      </c>
      <c r="Q14" s="37">
        <f>'11-3'!C14</f>
        <v>3095277</v>
      </c>
      <c r="R14" s="37">
        <f t="shared" si="1"/>
        <v>0</v>
      </c>
      <c r="S14" s="37">
        <f t="shared" si="1"/>
        <v>0</v>
      </c>
    </row>
    <row r="15" spans="1:19" s="11" customFormat="1" ht="17.25" customHeight="1">
      <c r="A15" s="245" t="s">
        <v>83</v>
      </c>
      <c r="B15" s="343">
        <v>63360</v>
      </c>
      <c r="C15" s="343">
        <v>1063913</v>
      </c>
      <c r="D15" s="345">
        <v>35909</v>
      </c>
      <c r="E15" s="345">
        <v>619797</v>
      </c>
      <c r="F15" s="344">
        <v>0</v>
      </c>
      <c r="G15" s="344">
        <v>0</v>
      </c>
      <c r="H15" s="345">
        <v>1663</v>
      </c>
      <c r="I15" s="345">
        <v>70600</v>
      </c>
      <c r="J15" s="345">
        <v>25364</v>
      </c>
      <c r="K15" s="345">
        <v>372027</v>
      </c>
      <c r="L15" s="344">
        <v>0</v>
      </c>
      <c r="M15" s="344">
        <v>0</v>
      </c>
      <c r="N15" s="344">
        <v>424</v>
      </c>
      <c r="O15" s="345">
        <v>1489</v>
      </c>
      <c r="P15" s="37">
        <f>'11-3'!B15</f>
        <v>63360</v>
      </c>
      <c r="Q15" s="37">
        <f>'11-3'!C15</f>
        <v>1063913</v>
      </c>
      <c r="R15" s="37">
        <f t="shared" si="1"/>
        <v>0</v>
      </c>
      <c r="S15" s="37">
        <f t="shared" si="1"/>
        <v>0</v>
      </c>
    </row>
    <row r="16" spans="1:19" s="11" customFormat="1" ht="17.25" customHeight="1">
      <c r="A16" s="245" t="s">
        <v>439</v>
      </c>
      <c r="B16" s="343">
        <v>89248</v>
      </c>
      <c r="C16" s="343">
        <v>2570761</v>
      </c>
      <c r="D16" s="345">
        <v>38166</v>
      </c>
      <c r="E16" s="345">
        <v>665733</v>
      </c>
      <c r="F16" s="344">
        <v>0</v>
      </c>
      <c r="G16" s="344">
        <v>0</v>
      </c>
      <c r="H16" s="345">
        <v>14401</v>
      </c>
      <c r="I16" s="345">
        <v>1074500</v>
      </c>
      <c r="J16" s="345">
        <v>36113</v>
      </c>
      <c r="K16" s="345">
        <v>827724</v>
      </c>
      <c r="L16" s="344">
        <v>0</v>
      </c>
      <c r="M16" s="344">
        <v>0</v>
      </c>
      <c r="N16" s="344">
        <v>568</v>
      </c>
      <c r="O16" s="345">
        <v>2804</v>
      </c>
      <c r="P16" s="37">
        <f>'11-3'!B16</f>
        <v>89248</v>
      </c>
      <c r="Q16" s="37">
        <f>'11-3'!C16</f>
        <v>2570761</v>
      </c>
      <c r="R16" s="37">
        <f t="shared" si="1"/>
        <v>0</v>
      </c>
      <c r="S16" s="37">
        <f t="shared" si="1"/>
        <v>0</v>
      </c>
    </row>
    <row r="17" spans="1:19" s="11" customFormat="1" ht="17.25" customHeight="1">
      <c r="A17" s="245" t="s">
        <v>82</v>
      </c>
      <c r="B17" s="343">
        <v>70216</v>
      </c>
      <c r="C17" s="343">
        <v>1796041</v>
      </c>
      <c r="D17" s="345">
        <v>38182</v>
      </c>
      <c r="E17" s="345">
        <v>635234</v>
      </c>
      <c r="F17" s="344">
        <v>0</v>
      </c>
      <c r="G17" s="344">
        <v>0</v>
      </c>
      <c r="H17" s="345">
        <v>2103</v>
      </c>
      <c r="I17" s="345">
        <v>507970</v>
      </c>
      <c r="J17" s="345">
        <v>29458</v>
      </c>
      <c r="K17" s="345">
        <v>648970</v>
      </c>
      <c r="L17" s="344">
        <v>0</v>
      </c>
      <c r="M17" s="344">
        <v>0</v>
      </c>
      <c r="N17" s="344">
        <v>473</v>
      </c>
      <c r="O17" s="345">
        <v>3867</v>
      </c>
      <c r="P17" s="37">
        <f>'11-3'!B17</f>
        <v>70216</v>
      </c>
      <c r="Q17" s="37">
        <f>'11-3'!C17</f>
        <v>1796041</v>
      </c>
      <c r="R17" s="37">
        <f t="shared" si="1"/>
        <v>0</v>
      </c>
      <c r="S17" s="37">
        <f t="shared" si="1"/>
        <v>0</v>
      </c>
    </row>
    <row r="18" spans="1:19" s="11" customFormat="1" ht="17.25" customHeight="1">
      <c r="A18" s="245" t="s">
        <v>81</v>
      </c>
      <c r="B18" s="343">
        <v>63068</v>
      </c>
      <c r="C18" s="343">
        <v>1313680</v>
      </c>
      <c r="D18" s="345">
        <v>34727</v>
      </c>
      <c r="E18" s="345">
        <v>601994</v>
      </c>
      <c r="F18" s="344">
        <v>0</v>
      </c>
      <c r="G18" s="344">
        <v>0</v>
      </c>
      <c r="H18" s="344">
        <v>0</v>
      </c>
      <c r="I18" s="344">
        <v>0</v>
      </c>
      <c r="J18" s="345">
        <v>28102</v>
      </c>
      <c r="K18" s="345">
        <v>710682</v>
      </c>
      <c r="L18" s="344">
        <v>0</v>
      </c>
      <c r="M18" s="344">
        <v>0</v>
      </c>
      <c r="N18" s="344">
        <v>239</v>
      </c>
      <c r="O18" s="345">
        <v>1004</v>
      </c>
      <c r="P18" s="37">
        <f>'11-3'!B18</f>
        <v>63068</v>
      </c>
      <c r="Q18" s="37">
        <f>'11-3'!C18</f>
        <v>1313680</v>
      </c>
      <c r="R18" s="37">
        <f t="shared" si="1"/>
        <v>0</v>
      </c>
      <c r="S18" s="37">
        <f t="shared" si="1"/>
        <v>0</v>
      </c>
    </row>
    <row r="19" spans="1:19" s="11" customFormat="1" ht="17.25" customHeight="1">
      <c r="A19" s="245" t="s">
        <v>80</v>
      </c>
      <c r="B19" s="343">
        <v>46449</v>
      </c>
      <c r="C19" s="343">
        <v>888354</v>
      </c>
      <c r="D19" s="345">
        <v>31604</v>
      </c>
      <c r="E19" s="345">
        <v>559026</v>
      </c>
      <c r="F19" s="344">
        <v>0</v>
      </c>
      <c r="G19" s="344">
        <v>0</v>
      </c>
      <c r="H19" s="345">
        <v>1387</v>
      </c>
      <c r="I19" s="345">
        <v>72900</v>
      </c>
      <c r="J19" s="345">
        <v>13029</v>
      </c>
      <c r="K19" s="345">
        <v>255104</v>
      </c>
      <c r="L19" s="344">
        <v>0</v>
      </c>
      <c r="M19" s="344">
        <v>0</v>
      </c>
      <c r="N19" s="344">
        <v>429</v>
      </c>
      <c r="O19" s="345">
        <v>1324</v>
      </c>
      <c r="P19" s="37">
        <f>'11-3'!B19</f>
        <v>46449</v>
      </c>
      <c r="Q19" s="37">
        <f>'11-3'!C19</f>
        <v>888354</v>
      </c>
      <c r="R19" s="37">
        <f t="shared" si="1"/>
        <v>0</v>
      </c>
      <c r="S19" s="37">
        <f t="shared" si="1"/>
        <v>0</v>
      </c>
    </row>
    <row r="20" spans="1:19" s="11" customFormat="1" ht="17.25" customHeight="1">
      <c r="A20" s="245" t="s">
        <v>79</v>
      </c>
      <c r="B20" s="343">
        <v>54479</v>
      </c>
      <c r="C20" s="343">
        <v>1074792</v>
      </c>
      <c r="D20" s="345">
        <v>36534</v>
      </c>
      <c r="E20" s="345">
        <v>632330</v>
      </c>
      <c r="F20" s="344">
        <v>184</v>
      </c>
      <c r="G20" s="345">
        <v>3880</v>
      </c>
      <c r="H20" s="344">
        <v>869</v>
      </c>
      <c r="I20" s="345">
        <v>13000</v>
      </c>
      <c r="J20" s="345">
        <v>16341</v>
      </c>
      <c r="K20" s="345">
        <v>423383</v>
      </c>
      <c r="L20" s="344">
        <v>0</v>
      </c>
      <c r="M20" s="344">
        <v>0</v>
      </c>
      <c r="N20" s="344">
        <v>551</v>
      </c>
      <c r="O20" s="345">
        <v>2199</v>
      </c>
      <c r="P20" s="37">
        <f>'11-3'!B20</f>
        <v>54479</v>
      </c>
      <c r="Q20" s="37">
        <f>'11-3'!C20</f>
        <v>1074792</v>
      </c>
      <c r="R20" s="37">
        <f t="shared" si="1"/>
        <v>0</v>
      </c>
      <c r="S20" s="37">
        <f t="shared" si="1"/>
        <v>0</v>
      </c>
    </row>
    <row r="21" spans="1:19" s="11" customFormat="1" ht="17.25" customHeight="1">
      <c r="A21" s="245" t="s">
        <v>78</v>
      </c>
      <c r="B21" s="343">
        <v>54703</v>
      </c>
      <c r="C21" s="343">
        <v>943415</v>
      </c>
      <c r="D21" s="345">
        <v>38220</v>
      </c>
      <c r="E21" s="345">
        <v>662467</v>
      </c>
      <c r="F21" s="344">
        <v>30</v>
      </c>
      <c r="G21" s="344">
        <v>280</v>
      </c>
      <c r="H21" s="344">
        <v>21</v>
      </c>
      <c r="I21" s="344">
        <v>500</v>
      </c>
      <c r="J21" s="345">
        <v>15842</v>
      </c>
      <c r="K21" s="345">
        <v>277175</v>
      </c>
      <c r="L21" s="344">
        <v>0</v>
      </c>
      <c r="M21" s="344">
        <v>0</v>
      </c>
      <c r="N21" s="344">
        <v>590</v>
      </c>
      <c r="O21" s="345">
        <v>2993</v>
      </c>
      <c r="P21" s="37">
        <f>'11-3'!B21</f>
        <v>54703</v>
      </c>
      <c r="Q21" s="37">
        <f>'11-3'!C21</f>
        <v>943415</v>
      </c>
      <c r="R21" s="37">
        <f t="shared" si="1"/>
        <v>0</v>
      </c>
      <c r="S21" s="37">
        <f t="shared" si="1"/>
        <v>0</v>
      </c>
    </row>
    <row r="22" spans="1:19" s="11" customFormat="1" ht="17.25" customHeight="1">
      <c r="A22" s="245" t="s">
        <v>77</v>
      </c>
      <c r="B22" s="343">
        <v>59227</v>
      </c>
      <c r="C22" s="343">
        <v>1132305</v>
      </c>
      <c r="D22" s="345">
        <v>38040</v>
      </c>
      <c r="E22" s="345">
        <v>659868</v>
      </c>
      <c r="F22" s="344">
        <v>0</v>
      </c>
      <c r="G22" s="344">
        <v>0</v>
      </c>
      <c r="H22" s="344">
        <v>0</v>
      </c>
      <c r="I22" s="344">
        <v>0</v>
      </c>
      <c r="J22" s="345">
        <v>20638</v>
      </c>
      <c r="K22" s="345">
        <v>469836</v>
      </c>
      <c r="L22" s="344">
        <v>0</v>
      </c>
      <c r="M22" s="344">
        <v>0</v>
      </c>
      <c r="N22" s="344">
        <v>549</v>
      </c>
      <c r="O22" s="345">
        <v>2601</v>
      </c>
      <c r="P22" s="37">
        <f>'11-3'!B22</f>
        <v>59227</v>
      </c>
      <c r="Q22" s="37">
        <f>'11-3'!C22</f>
        <v>1132305</v>
      </c>
      <c r="R22" s="37">
        <f t="shared" si="1"/>
        <v>0</v>
      </c>
      <c r="S22" s="37">
        <f t="shared" si="1"/>
        <v>0</v>
      </c>
    </row>
    <row r="23" spans="1:19" s="11" customFormat="1" ht="17.25" customHeight="1">
      <c r="A23" s="246" t="s">
        <v>76</v>
      </c>
      <c r="B23" s="347">
        <v>48668</v>
      </c>
      <c r="C23" s="347">
        <v>955789</v>
      </c>
      <c r="D23" s="347">
        <v>33969</v>
      </c>
      <c r="E23" s="347">
        <v>611936</v>
      </c>
      <c r="F23" s="346">
        <v>456</v>
      </c>
      <c r="G23" s="347">
        <v>8000</v>
      </c>
      <c r="H23" s="347">
        <v>2338</v>
      </c>
      <c r="I23" s="347">
        <v>101000</v>
      </c>
      <c r="J23" s="347">
        <v>11600</v>
      </c>
      <c r="K23" s="347">
        <v>233590</v>
      </c>
      <c r="L23" s="346">
        <v>0</v>
      </c>
      <c r="M23" s="346">
        <v>0</v>
      </c>
      <c r="N23" s="346">
        <v>305</v>
      </c>
      <c r="O23" s="347">
        <v>1263</v>
      </c>
      <c r="P23" s="37">
        <f>'11-3'!B23</f>
        <v>48668</v>
      </c>
      <c r="Q23" s="37">
        <f>'11-3'!C23</f>
        <v>955789</v>
      </c>
      <c r="R23" s="37">
        <f t="shared" si="1"/>
        <v>0</v>
      </c>
      <c r="S23" s="37">
        <f t="shared" si="1"/>
        <v>0</v>
      </c>
    </row>
    <row r="24" spans="1:15" ht="15" customHeight="1">
      <c r="A24" s="94" t="s">
        <v>415</v>
      </c>
      <c r="B24" s="9"/>
      <c r="C24" s="9"/>
      <c r="D24" s="9"/>
      <c r="E24" s="9"/>
      <c r="F24" s="9"/>
      <c r="G24" s="9"/>
      <c r="H24" s="9"/>
      <c r="I24" s="9"/>
      <c r="J24" s="9"/>
      <c r="K24" s="9"/>
      <c r="L24" s="9"/>
      <c r="M24" s="9"/>
      <c r="N24" s="9"/>
      <c r="O24" s="9"/>
    </row>
    <row r="26" spans="2:3" ht="13.5">
      <c r="B26" s="26"/>
      <c r="C26" s="26"/>
    </row>
  </sheetData>
  <sheetProtection/>
  <mergeCells count="9">
    <mergeCell ref="A3:G3"/>
    <mergeCell ref="M5:O5"/>
    <mergeCell ref="J6:K6"/>
    <mergeCell ref="L6:M6"/>
    <mergeCell ref="N6:O6"/>
    <mergeCell ref="B6:C6"/>
    <mergeCell ref="D6:E6"/>
    <mergeCell ref="F6:G6"/>
    <mergeCell ref="H6:I6"/>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AN24"/>
  <sheetViews>
    <sheetView showGridLines="0" view="pageBreakPreview" zoomScaleSheetLayoutView="100" zoomScalePageLayoutView="0" workbookViewId="0" topLeftCell="A1">
      <pane ySplit="7" topLeftCell="A8" activePane="bottomLeft" state="frozen"/>
      <selection pane="topLeft" activeCell="G10" sqref="G10"/>
      <selection pane="bottomLeft" activeCell="A3" sqref="A3:K3"/>
    </sheetView>
  </sheetViews>
  <sheetFormatPr defaultColWidth="9.00390625" defaultRowHeight="13.5"/>
  <cols>
    <col min="1" max="1" width="11.25390625" style="9" bestFit="1" customWidth="1"/>
    <col min="2" max="2" width="9.125" style="9" customWidth="1"/>
    <col min="3" max="3" width="10.00390625" style="9" customWidth="1"/>
    <col min="4" max="4" width="7.625" style="9" bestFit="1" customWidth="1"/>
    <col min="5" max="5" width="9.375" style="9" bestFit="1" customWidth="1"/>
    <col min="6" max="8" width="7.375" style="9" customWidth="1"/>
    <col min="9" max="9" width="8.00390625" style="9" customWidth="1"/>
    <col min="10" max="11" width="7.375" style="9" customWidth="1"/>
    <col min="12" max="21" width="9.125" style="9" customWidth="1"/>
    <col min="22" max="22" width="11.25390625" style="9" customWidth="1"/>
    <col min="23" max="28" width="10.00390625" style="9" customWidth="1"/>
    <col min="29" max="30" width="10.375" style="9" customWidth="1"/>
    <col min="31" max="40" width="9.125" style="9" customWidth="1"/>
    <col min="41" max="16384" width="9.00390625" style="9" customWidth="1"/>
  </cols>
  <sheetData>
    <row r="1" ht="13.5">
      <c r="A1" s="249" t="s">
        <v>169</v>
      </c>
    </row>
    <row r="2" spans="1:2" ht="13.5">
      <c r="A2" s="451" t="s">
        <v>0</v>
      </c>
      <c r="B2" s="451"/>
    </row>
    <row r="3" spans="1:40" ht="17.25">
      <c r="A3" s="452" t="s">
        <v>311</v>
      </c>
      <c r="B3" s="452"/>
      <c r="C3" s="452"/>
      <c r="D3" s="452"/>
      <c r="E3" s="452"/>
      <c r="F3" s="453"/>
      <c r="G3" s="452"/>
      <c r="H3" s="452"/>
      <c r="I3" s="452"/>
      <c r="J3" s="452"/>
      <c r="K3" s="452"/>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row>
    <row r="4" spans="1:40" ht="17.25">
      <c r="A4" s="250"/>
      <c r="B4" s="250"/>
      <c r="C4" s="250"/>
      <c r="D4" s="250"/>
      <c r="E4" s="250"/>
      <c r="F4" s="251"/>
      <c r="G4" s="250"/>
      <c r="H4" s="250"/>
      <c r="I4" s="250"/>
      <c r="J4" s="250"/>
      <c r="K4" s="250"/>
      <c r="L4" s="250"/>
      <c r="M4" s="250"/>
      <c r="N4" s="250"/>
      <c r="O4" s="250"/>
      <c r="P4" s="250"/>
      <c r="Q4" s="250"/>
      <c r="R4" s="250"/>
      <c r="S4" s="250"/>
      <c r="T4" s="456" t="s">
        <v>158</v>
      </c>
      <c r="U4" s="456"/>
      <c r="V4" s="328" t="s">
        <v>326</v>
      </c>
      <c r="W4" s="250"/>
      <c r="X4" s="250"/>
      <c r="Y4" s="250"/>
      <c r="Z4" s="250"/>
      <c r="AA4" s="250"/>
      <c r="AB4" s="250"/>
      <c r="AC4" s="250"/>
      <c r="AD4" s="250"/>
      <c r="AE4" s="250"/>
      <c r="AF4" s="250"/>
      <c r="AG4" s="250"/>
      <c r="AH4" s="250"/>
      <c r="AI4" s="250"/>
      <c r="AJ4" s="250"/>
      <c r="AK4" s="250"/>
      <c r="AL4" s="250"/>
      <c r="AM4" s="250"/>
      <c r="AN4" s="250"/>
    </row>
    <row r="5" spans="1:40" ht="6" customHeight="1" thickBot="1">
      <c r="A5" s="235"/>
      <c r="B5" s="235"/>
      <c r="C5" s="235"/>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1"/>
      <c r="AN5" s="31"/>
    </row>
    <row r="6" spans="2:40" s="64" customFormat="1" ht="18.75" customHeight="1" thickTop="1">
      <c r="B6" s="401" t="s">
        <v>15</v>
      </c>
      <c r="C6" s="401"/>
      <c r="D6" s="457" t="s">
        <v>110</v>
      </c>
      <c r="E6" s="459"/>
      <c r="F6" s="457" t="s">
        <v>109</v>
      </c>
      <c r="G6" s="459"/>
      <c r="H6" s="457" t="s">
        <v>108</v>
      </c>
      <c r="I6" s="459"/>
      <c r="J6" s="457" t="s">
        <v>107</v>
      </c>
      <c r="K6" s="397"/>
      <c r="L6" s="460" t="s">
        <v>260</v>
      </c>
      <c r="M6" s="455"/>
      <c r="N6" s="457" t="s">
        <v>106</v>
      </c>
      <c r="O6" s="459"/>
      <c r="P6" s="454" t="s">
        <v>105</v>
      </c>
      <c r="Q6" s="455"/>
      <c r="R6" s="457" t="s">
        <v>104</v>
      </c>
      <c r="S6" s="459"/>
      <c r="T6" s="457" t="s">
        <v>103</v>
      </c>
      <c r="U6" s="397"/>
      <c r="W6" s="457" t="s">
        <v>261</v>
      </c>
      <c r="X6" s="459"/>
      <c r="Y6" s="457" t="s">
        <v>262</v>
      </c>
      <c r="Z6" s="459"/>
      <c r="AA6" s="457" t="s">
        <v>102</v>
      </c>
      <c r="AB6" s="459"/>
      <c r="AC6" s="454" t="s">
        <v>263</v>
      </c>
      <c r="AD6" s="460"/>
      <c r="AE6" s="397" t="s">
        <v>264</v>
      </c>
      <c r="AF6" s="459"/>
      <c r="AG6" s="457" t="s">
        <v>265</v>
      </c>
      <c r="AH6" s="459"/>
      <c r="AI6" s="454" t="s">
        <v>101</v>
      </c>
      <c r="AJ6" s="455"/>
      <c r="AK6" s="457" t="s">
        <v>100</v>
      </c>
      <c r="AL6" s="459"/>
      <c r="AM6" s="457" t="s">
        <v>99</v>
      </c>
      <c r="AN6" s="397"/>
    </row>
    <row r="7" spans="1:40" s="64" customFormat="1" ht="29.25" customHeight="1">
      <c r="A7" s="252"/>
      <c r="B7" s="67" t="s">
        <v>89</v>
      </c>
      <c r="C7" s="67" t="s">
        <v>87</v>
      </c>
      <c r="D7" s="67" t="s">
        <v>89</v>
      </c>
      <c r="E7" s="67" t="s">
        <v>87</v>
      </c>
      <c r="F7" s="67" t="s">
        <v>89</v>
      </c>
      <c r="G7" s="67" t="s">
        <v>87</v>
      </c>
      <c r="H7" s="67" t="s">
        <v>89</v>
      </c>
      <c r="I7" s="67" t="s">
        <v>87</v>
      </c>
      <c r="J7" s="67" t="s">
        <v>89</v>
      </c>
      <c r="K7" s="253" t="s">
        <v>87</v>
      </c>
      <c r="L7" s="336" t="s">
        <v>89</v>
      </c>
      <c r="M7" s="67" t="s">
        <v>87</v>
      </c>
      <c r="N7" s="67" t="s">
        <v>89</v>
      </c>
      <c r="O7" s="67" t="s">
        <v>87</v>
      </c>
      <c r="P7" s="67" t="s">
        <v>89</v>
      </c>
      <c r="Q7" s="67" t="s">
        <v>87</v>
      </c>
      <c r="R7" s="67" t="s">
        <v>89</v>
      </c>
      <c r="S7" s="67" t="s">
        <v>87</v>
      </c>
      <c r="T7" s="67" t="s">
        <v>89</v>
      </c>
      <c r="U7" s="253" t="s">
        <v>87</v>
      </c>
      <c r="V7" s="252"/>
      <c r="W7" s="67" t="s">
        <v>89</v>
      </c>
      <c r="X7" s="67" t="s">
        <v>87</v>
      </c>
      <c r="Y7" s="67" t="s">
        <v>89</v>
      </c>
      <c r="Z7" s="67" t="s">
        <v>87</v>
      </c>
      <c r="AA7" s="67" t="s">
        <v>89</v>
      </c>
      <c r="AB7" s="67" t="s">
        <v>87</v>
      </c>
      <c r="AC7" s="67" t="s">
        <v>89</v>
      </c>
      <c r="AD7" s="253" t="s">
        <v>87</v>
      </c>
      <c r="AE7" s="336" t="s">
        <v>89</v>
      </c>
      <c r="AF7" s="67" t="s">
        <v>87</v>
      </c>
      <c r="AG7" s="67" t="s">
        <v>89</v>
      </c>
      <c r="AH7" s="67" t="s">
        <v>87</v>
      </c>
      <c r="AI7" s="67" t="s">
        <v>89</v>
      </c>
      <c r="AJ7" s="67" t="s">
        <v>87</v>
      </c>
      <c r="AK7" s="67" t="s">
        <v>89</v>
      </c>
      <c r="AL7" s="67" t="s">
        <v>87</v>
      </c>
      <c r="AM7" s="67" t="s">
        <v>89</v>
      </c>
      <c r="AN7" s="253" t="s">
        <v>87</v>
      </c>
    </row>
    <row r="8" spans="1:40" s="255" customFormat="1" ht="17.25" customHeight="1">
      <c r="A8" s="240" t="s">
        <v>436</v>
      </c>
      <c r="B8" s="254">
        <v>901911</v>
      </c>
      <c r="C8" s="254">
        <v>16496463</v>
      </c>
      <c r="D8" s="254">
        <v>457468</v>
      </c>
      <c r="E8" s="254">
        <v>7894827</v>
      </c>
      <c r="F8" s="254">
        <v>4105</v>
      </c>
      <c r="G8" s="254">
        <v>55960</v>
      </c>
      <c r="H8" s="254">
        <v>10438</v>
      </c>
      <c r="I8" s="254">
        <v>204405</v>
      </c>
      <c r="J8" s="254">
        <v>14167</v>
      </c>
      <c r="K8" s="254">
        <v>221301</v>
      </c>
      <c r="L8" s="254">
        <v>17228</v>
      </c>
      <c r="M8" s="254">
        <v>226728</v>
      </c>
      <c r="N8" s="254">
        <v>179599</v>
      </c>
      <c r="O8" s="254">
        <v>3207547</v>
      </c>
      <c r="P8" s="254">
        <v>6333</v>
      </c>
      <c r="Q8" s="254">
        <v>241622</v>
      </c>
      <c r="R8" s="254">
        <v>508</v>
      </c>
      <c r="S8" s="254">
        <v>6770</v>
      </c>
      <c r="T8" s="254">
        <v>21714</v>
      </c>
      <c r="U8" s="254">
        <v>240320</v>
      </c>
      <c r="V8" s="240" t="s">
        <v>436</v>
      </c>
      <c r="W8" s="254">
        <v>57029</v>
      </c>
      <c r="X8" s="254">
        <v>1022015</v>
      </c>
      <c r="Y8" s="254">
        <v>14101</v>
      </c>
      <c r="Z8" s="254">
        <v>725082</v>
      </c>
      <c r="AA8" s="254">
        <v>837</v>
      </c>
      <c r="AB8" s="254">
        <v>11338</v>
      </c>
      <c r="AC8" s="254">
        <v>25444</v>
      </c>
      <c r="AD8" s="254">
        <v>483968</v>
      </c>
      <c r="AE8" s="254">
        <v>22195</v>
      </c>
      <c r="AF8" s="254">
        <v>633978</v>
      </c>
      <c r="AG8" s="254">
        <v>18591</v>
      </c>
      <c r="AH8" s="254">
        <v>455107</v>
      </c>
      <c r="AI8" s="254">
        <v>28829</v>
      </c>
      <c r="AJ8" s="254">
        <v>282524</v>
      </c>
      <c r="AK8" s="254">
        <v>22993</v>
      </c>
      <c r="AL8" s="254">
        <v>579787</v>
      </c>
      <c r="AM8" s="254">
        <v>332</v>
      </c>
      <c r="AN8" s="254">
        <v>3184</v>
      </c>
    </row>
    <row r="9" spans="1:40" s="255" customFormat="1" ht="17.25" customHeight="1">
      <c r="A9" s="240" t="s">
        <v>427</v>
      </c>
      <c r="B9" s="254">
        <v>912139</v>
      </c>
      <c r="C9" s="254">
        <v>18744325</v>
      </c>
      <c r="D9" s="254">
        <v>503404</v>
      </c>
      <c r="E9" s="254">
        <v>8867995</v>
      </c>
      <c r="F9" s="254">
        <v>6279</v>
      </c>
      <c r="G9" s="254">
        <v>165590</v>
      </c>
      <c r="H9" s="254">
        <v>17855</v>
      </c>
      <c r="I9" s="285">
        <v>344965</v>
      </c>
      <c r="J9" s="254">
        <v>14788</v>
      </c>
      <c r="K9" s="254">
        <v>207500</v>
      </c>
      <c r="L9" s="254">
        <v>14004</v>
      </c>
      <c r="M9" s="254">
        <v>190985</v>
      </c>
      <c r="N9" s="254">
        <v>130917</v>
      </c>
      <c r="O9" s="254">
        <v>2666177</v>
      </c>
      <c r="P9" s="254">
        <v>12711</v>
      </c>
      <c r="Q9" s="254">
        <v>1066041</v>
      </c>
      <c r="R9" s="254">
        <v>1959</v>
      </c>
      <c r="S9" s="254">
        <v>44501</v>
      </c>
      <c r="T9" s="254">
        <v>66882</v>
      </c>
      <c r="U9" s="254">
        <v>1535810</v>
      </c>
      <c r="V9" s="240" t="s">
        <v>427</v>
      </c>
      <c r="W9" s="254">
        <v>26558</v>
      </c>
      <c r="X9" s="254">
        <v>379538</v>
      </c>
      <c r="Y9" s="254">
        <v>8128</v>
      </c>
      <c r="Z9" s="254">
        <v>219830</v>
      </c>
      <c r="AA9" s="254">
        <v>5866</v>
      </c>
      <c r="AB9" s="254">
        <v>72589</v>
      </c>
      <c r="AC9" s="254">
        <v>8152</v>
      </c>
      <c r="AD9" s="254">
        <v>121917</v>
      </c>
      <c r="AE9" s="254">
        <v>25839</v>
      </c>
      <c r="AF9" s="254">
        <v>791850</v>
      </c>
      <c r="AG9" s="254">
        <v>30303</v>
      </c>
      <c r="AH9" s="254">
        <v>790088</v>
      </c>
      <c r="AI9" s="254">
        <v>21744</v>
      </c>
      <c r="AJ9" s="254">
        <v>476494</v>
      </c>
      <c r="AK9" s="254">
        <v>16303</v>
      </c>
      <c r="AL9" s="254">
        <v>793733</v>
      </c>
      <c r="AM9" s="254">
        <v>447</v>
      </c>
      <c r="AN9" s="254">
        <v>8722</v>
      </c>
    </row>
    <row r="10" spans="1:40" s="42" customFormat="1" ht="17.25" customHeight="1">
      <c r="A10" s="342" t="s">
        <v>437</v>
      </c>
      <c r="B10" s="256">
        <f aca="true" t="shared" si="0" ref="B10:U10">SUM(B12:B23)</f>
        <v>723163</v>
      </c>
      <c r="C10" s="256">
        <f t="shared" si="0"/>
        <v>16899508</v>
      </c>
      <c r="D10" s="256">
        <f t="shared" si="0"/>
        <v>419369</v>
      </c>
      <c r="E10" s="256">
        <f t="shared" si="0"/>
        <v>7569972</v>
      </c>
      <c r="F10" s="256">
        <f t="shared" si="0"/>
        <v>5147</v>
      </c>
      <c r="G10" s="256">
        <f t="shared" si="0"/>
        <v>87962</v>
      </c>
      <c r="H10" s="256">
        <f t="shared" si="0"/>
        <v>11523</v>
      </c>
      <c r="I10" s="256">
        <f t="shared" si="0"/>
        <v>240629</v>
      </c>
      <c r="J10" s="256">
        <f t="shared" si="0"/>
        <v>18690</v>
      </c>
      <c r="K10" s="256">
        <f t="shared" si="0"/>
        <v>331397</v>
      </c>
      <c r="L10" s="256">
        <f t="shared" si="0"/>
        <v>22185</v>
      </c>
      <c r="M10" s="256">
        <f t="shared" si="0"/>
        <v>389887</v>
      </c>
      <c r="N10" s="256">
        <f t="shared" si="0"/>
        <v>53742</v>
      </c>
      <c r="O10" s="256">
        <f t="shared" si="0"/>
        <v>1119799</v>
      </c>
      <c r="P10" s="256">
        <f t="shared" si="0"/>
        <v>15528</v>
      </c>
      <c r="Q10" s="256">
        <f t="shared" si="0"/>
        <v>2256798</v>
      </c>
      <c r="R10" s="256">
        <f t="shared" si="0"/>
        <v>491</v>
      </c>
      <c r="S10" s="256">
        <f t="shared" si="0"/>
        <v>15182</v>
      </c>
      <c r="T10" s="256">
        <f t="shared" si="0"/>
        <v>24485</v>
      </c>
      <c r="U10" s="256">
        <f t="shared" si="0"/>
        <v>1095340</v>
      </c>
      <c r="V10" s="342" t="s">
        <v>437</v>
      </c>
      <c r="W10" s="256">
        <f>SUM(W12:W23)</f>
        <v>48570</v>
      </c>
      <c r="X10" s="256">
        <f aca="true" t="shared" si="1" ref="X10:AN10">SUM(X12:X23)</f>
        <v>880274</v>
      </c>
      <c r="Y10" s="256">
        <f t="shared" si="1"/>
        <v>2643</v>
      </c>
      <c r="Z10" s="256">
        <f t="shared" si="1"/>
        <v>90113</v>
      </c>
      <c r="AA10" s="256">
        <f t="shared" si="1"/>
        <v>8065</v>
      </c>
      <c r="AB10" s="256">
        <f t="shared" si="1"/>
        <v>109160</v>
      </c>
      <c r="AC10" s="256">
        <f t="shared" si="1"/>
        <v>2974</v>
      </c>
      <c r="AD10" s="256">
        <f t="shared" si="1"/>
        <v>117704</v>
      </c>
      <c r="AE10" s="256">
        <f t="shared" si="1"/>
        <v>9513</v>
      </c>
      <c r="AF10" s="256">
        <f t="shared" si="1"/>
        <v>280163</v>
      </c>
      <c r="AG10" s="256">
        <f t="shared" si="1"/>
        <v>27119</v>
      </c>
      <c r="AH10" s="256">
        <f t="shared" si="1"/>
        <v>809252</v>
      </c>
      <c r="AI10" s="256">
        <f t="shared" si="1"/>
        <v>35427</v>
      </c>
      <c r="AJ10" s="256">
        <f t="shared" si="1"/>
        <v>828203</v>
      </c>
      <c r="AK10" s="256">
        <f t="shared" si="1"/>
        <v>17506</v>
      </c>
      <c r="AL10" s="256">
        <f t="shared" si="1"/>
        <v>675477</v>
      </c>
      <c r="AM10" s="256">
        <f t="shared" si="1"/>
        <v>186</v>
      </c>
      <c r="AN10" s="256">
        <f t="shared" si="1"/>
        <v>2196</v>
      </c>
    </row>
    <row r="11" spans="1:40" s="255" customFormat="1" ht="17.25" customHeight="1">
      <c r="A11" s="243"/>
      <c r="B11" s="254"/>
      <c r="C11" s="254"/>
      <c r="D11" s="254"/>
      <c r="E11" s="254"/>
      <c r="F11" s="254"/>
      <c r="G11" s="254"/>
      <c r="H11" s="254"/>
      <c r="I11" s="254"/>
      <c r="J11" s="254"/>
      <c r="K11" s="254"/>
      <c r="L11" s="254"/>
      <c r="M11" s="254"/>
      <c r="N11" s="254"/>
      <c r="O11" s="254"/>
      <c r="P11" s="254"/>
      <c r="Q11" s="254"/>
      <c r="R11" s="254"/>
      <c r="S11" s="254"/>
      <c r="T11" s="254"/>
      <c r="U11" s="254"/>
      <c r="V11" s="243"/>
      <c r="W11" s="254"/>
      <c r="X11" s="254"/>
      <c r="Y11" s="254"/>
      <c r="Z11" s="254"/>
      <c r="AA11" s="254"/>
      <c r="AB11" s="254"/>
      <c r="AC11" s="254"/>
      <c r="AD11" s="254"/>
      <c r="AE11" s="254"/>
      <c r="AF11" s="254"/>
      <c r="AG11" s="254"/>
      <c r="AH11" s="254"/>
      <c r="AI11" s="254"/>
      <c r="AJ11" s="254"/>
      <c r="AK11" s="254"/>
      <c r="AL11" s="254"/>
      <c r="AM11" s="254"/>
      <c r="AN11" s="254"/>
    </row>
    <row r="12" spans="1:40" s="255" customFormat="1" ht="17.25" customHeight="1">
      <c r="A12" s="245" t="s">
        <v>438</v>
      </c>
      <c r="B12" s="349">
        <v>41454</v>
      </c>
      <c r="C12" s="349">
        <v>1446844</v>
      </c>
      <c r="D12" s="351">
        <v>27514</v>
      </c>
      <c r="E12" s="351">
        <v>472229</v>
      </c>
      <c r="F12" s="350">
        <v>0</v>
      </c>
      <c r="G12" s="350">
        <v>0</v>
      </c>
      <c r="H12" s="350">
        <v>504</v>
      </c>
      <c r="I12" s="351">
        <v>10500</v>
      </c>
      <c r="J12" s="350">
        <v>428</v>
      </c>
      <c r="K12" s="351">
        <v>8840</v>
      </c>
      <c r="L12" s="350">
        <v>176</v>
      </c>
      <c r="M12" s="351">
        <v>2940</v>
      </c>
      <c r="N12" s="351">
        <v>2266</v>
      </c>
      <c r="O12" s="351">
        <v>60450</v>
      </c>
      <c r="P12" s="350">
        <v>401</v>
      </c>
      <c r="Q12" s="351">
        <v>9000</v>
      </c>
      <c r="R12" s="350">
        <v>0</v>
      </c>
      <c r="S12" s="350">
        <v>0</v>
      </c>
      <c r="T12" s="351">
        <v>5905</v>
      </c>
      <c r="U12" s="351">
        <v>717600</v>
      </c>
      <c r="V12" s="245" t="s">
        <v>438</v>
      </c>
      <c r="W12" s="350">
        <v>403</v>
      </c>
      <c r="X12" s="351">
        <v>4250</v>
      </c>
      <c r="Y12" s="351">
        <v>1053</v>
      </c>
      <c r="Z12" s="351">
        <v>47000</v>
      </c>
      <c r="AA12" s="350">
        <v>0</v>
      </c>
      <c r="AB12" s="350">
        <v>0</v>
      </c>
      <c r="AC12" s="351">
        <v>1920</v>
      </c>
      <c r="AD12" s="351">
        <v>99000</v>
      </c>
      <c r="AE12" s="350">
        <v>49</v>
      </c>
      <c r="AF12" s="350">
        <v>600</v>
      </c>
      <c r="AG12" s="350">
        <v>70</v>
      </c>
      <c r="AH12" s="351">
        <v>3000</v>
      </c>
      <c r="AI12" s="350">
        <v>718</v>
      </c>
      <c r="AJ12" s="351">
        <v>11195</v>
      </c>
      <c r="AK12" s="350">
        <v>47</v>
      </c>
      <c r="AL12" s="350">
        <v>240</v>
      </c>
      <c r="AM12" s="350">
        <v>0</v>
      </c>
      <c r="AN12" s="350">
        <v>0</v>
      </c>
    </row>
    <row r="13" spans="1:40" s="255" customFormat="1" ht="17.25" customHeight="1">
      <c r="A13" s="245" t="s">
        <v>85</v>
      </c>
      <c r="B13" s="349">
        <v>36057</v>
      </c>
      <c r="C13" s="349">
        <v>618337</v>
      </c>
      <c r="D13" s="351">
        <v>27874</v>
      </c>
      <c r="E13" s="351">
        <v>484852</v>
      </c>
      <c r="F13" s="351">
        <v>1484</v>
      </c>
      <c r="G13" s="351">
        <v>32000</v>
      </c>
      <c r="H13" s="350">
        <v>376</v>
      </c>
      <c r="I13" s="351">
        <v>6903</v>
      </c>
      <c r="J13" s="350">
        <v>491</v>
      </c>
      <c r="K13" s="351">
        <v>5047</v>
      </c>
      <c r="L13" s="351">
        <v>1221</v>
      </c>
      <c r="M13" s="352">
        <v>22142</v>
      </c>
      <c r="N13" s="351">
        <v>3184</v>
      </c>
      <c r="O13" s="351">
        <v>45065</v>
      </c>
      <c r="P13" s="350">
        <v>39</v>
      </c>
      <c r="Q13" s="350">
        <v>630</v>
      </c>
      <c r="R13" s="350">
        <v>0</v>
      </c>
      <c r="S13" s="350">
        <v>0</v>
      </c>
      <c r="T13" s="350">
        <v>0</v>
      </c>
      <c r="U13" s="350">
        <v>0</v>
      </c>
      <c r="V13" s="245" t="s">
        <v>85</v>
      </c>
      <c r="W13" s="350">
        <v>606</v>
      </c>
      <c r="X13" s="351">
        <v>7990</v>
      </c>
      <c r="Y13" s="350">
        <v>0</v>
      </c>
      <c r="Z13" s="350">
        <v>0</v>
      </c>
      <c r="AA13" s="350">
        <v>0</v>
      </c>
      <c r="AB13" s="350">
        <v>0</v>
      </c>
      <c r="AC13" s="350">
        <v>43</v>
      </c>
      <c r="AD13" s="350">
        <v>322</v>
      </c>
      <c r="AE13" s="350">
        <v>200</v>
      </c>
      <c r="AF13" s="351">
        <v>2129</v>
      </c>
      <c r="AG13" s="350">
        <v>342</v>
      </c>
      <c r="AH13" s="351">
        <v>9000</v>
      </c>
      <c r="AI13" s="350">
        <v>138</v>
      </c>
      <c r="AJ13" s="351">
        <v>1777</v>
      </c>
      <c r="AK13" s="350">
        <v>59</v>
      </c>
      <c r="AL13" s="350">
        <v>480</v>
      </c>
      <c r="AM13" s="350">
        <v>0</v>
      </c>
      <c r="AN13" s="350">
        <v>0</v>
      </c>
    </row>
    <row r="14" spans="1:40" s="255" customFormat="1" ht="17.25" customHeight="1">
      <c r="A14" s="245" t="s">
        <v>84</v>
      </c>
      <c r="B14" s="349">
        <v>96234</v>
      </c>
      <c r="C14" s="349">
        <v>3095277</v>
      </c>
      <c r="D14" s="351">
        <v>40525</v>
      </c>
      <c r="E14" s="351">
        <v>750756</v>
      </c>
      <c r="F14" s="350">
        <v>299</v>
      </c>
      <c r="G14" s="351">
        <v>2242</v>
      </c>
      <c r="H14" s="351">
        <v>3935</v>
      </c>
      <c r="I14" s="351">
        <v>100867</v>
      </c>
      <c r="J14" s="351">
        <v>7343</v>
      </c>
      <c r="K14" s="351">
        <v>159410</v>
      </c>
      <c r="L14" s="350">
        <v>332</v>
      </c>
      <c r="M14" s="351">
        <v>5497</v>
      </c>
      <c r="N14" s="351">
        <v>7271</v>
      </c>
      <c r="O14" s="351">
        <v>130092</v>
      </c>
      <c r="P14" s="351">
        <v>4520</v>
      </c>
      <c r="Q14" s="351">
        <v>1000000</v>
      </c>
      <c r="R14" s="350">
        <v>0</v>
      </c>
      <c r="S14" s="350">
        <v>0</v>
      </c>
      <c r="T14" s="351">
        <v>5046</v>
      </c>
      <c r="U14" s="351">
        <v>67500</v>
      </c>
      <c r="V14" s="245" t="s">
        <v>84</v>
      </c>
      <c r="W14" s="351">
        <v>3085</v>
      </c>
      <c r="X14" s="351">
        <v>40391</v>
      </c>
      <c r="Y14" s="350">
        <v>125</v>
      </c>
      <c r="Z14" s="351">
        <v>1450</v>
      </c>
      <c r="AA14" s="350">
        <v>0</v>
      </c>
      <c r="AB14" s="350">
        <v>0</v>
      </c>
      <c r="AC14" s="350">
        <v>66</v>
      </c>
      <c r="AD14" s="351">
        <v>1400</v>
      </c>
      <c r="AE14" s="350">
        <v>684</v>
      </c>
      <c r="AF14" s="351">
        <v>34500</v>
      </c>
      <c r="AG14" s="351">
        <v>3700</v>
      </c>
      <c r="AH14" s="351">
        <v>89120</v>
      </c>
      <c r="AI14" s="351">
        <v>3208</v>
      </c>
      <c r="AJ14" s="351">
        <v>78018</v>
      </c>
      <c r="AK14" s="351">
        <v>16095</v>
      </c>
      <c r="AL14" s="351">
        <v>634034</v>
      </c>
      <c r="AM14" s="350">
        <v>0</v>
      </c>
      <c r="AN14" s="350">
        <v>0</v>
      </c>
    </row>
    <row r="15" spans="1:40" s="255" customFormat="1" ht="17.25" customHeight="1">
      <c r="A15" s="245" t="s">
        <v>83</v>
      </c>
      <c r="B15" s="349">
        <v>63360</v>
      </c>
      <c r="C15" s="349">
        <v>1063913</v>
      </c>
      <c r="D15" s="354">
        <v>35450</v>
      </c>
      <c r="E15" s="354">
        <v>619775</v>
      </c>
      <c r="F15" s="350">
        <v>0</v>
      </c>
      <c r="G15" s="350">
        <v>0</v>
      </c>
      <c r="H15" s="353">
        <v>732</v>
      </c>
      <c r="I15" s="354">
        <v>12342</v>
      </c>
      <c r="J15" s="354">
        <v>2879</v>
      </c>
      <c r="K15" s="354">
        <v>52850</v>
      </c>
      <c r="L15" s="353">
        <v>980</v>
      </c>
      <c r="M15" s="354">
        <v>7110</v>
      </c>
      <c r="N15" s="354">
        <v>1823</v>
      </c>
      <c r="O15" s="354">
        <v>23420</v>
      </c>
      <c r="P15" s="356">
        <v>5531</v>
      </c>
      <c r="Q15" s="356">
        <v>76564</v>
      </c>
      <c r="R15" s="350">
        <v>0</v>
      </c>
      <c r="S15" s="350">
        <v>0</v>
      </c>
      <c r="T15" s="356">
        <v>3073</v>
      </c>
      <c r="U15" s="356">
        <v>47800</v>
      </c>
      <c r="V15" s="245" t="s">
        <v>83</v>
      </c>
      <c r="W15" s="354">
        <v>5670</v>
      </c>
      <c r="X15" s="354">
        <v>136150</v>
      </c>
      <c r="Y15" s="350">
        <v>0</v>
      </c>
      <c r="Z15" s="350">
        <v>0</v>
      </c>
      <c r="AA15" s="354">
        <v>5113</v>
      </c>
      <c r="AB15" s="354">
        <v>56050</v>
      </c>
      <c r="AC15" s="353">
        <v>144</v>
      </c>
      <c r="AD15" s="354">
        <v>1080</v>
      </c>
      <c r="AE15" s="348">
        <v>144</v>
      </c>
      <c r="AF15" s="354">
        <v>2400</v>
      </c>
      <c r="AG15" s="348">
        <v>604</v>
      </c>
      <c r="AH15" s="354">
        <v>15400</v>
      </c>
      <c r="AI15" s="354">
        <v>1142</v>
      </c>
      <c r="AJ15" s="354">
        <v>12250</v>
      </c>
      <c r="AK15" s="355">
        <v>21</v>
      </c>
      <c r="AL15" s="355">
        <v>122</v>
      </c>
      <c r="AM15" s="355">
        <v>54</v>
      </c>
      <c r="AN15" s="355">
        <v>600</v>
      </c>
    </row>
    <row r="16" spans="1:40" s="255" customFormat="1" ht="17.25" customHeight="1">
      <c r="A16" s="245" t="s">
        <v>439</v>
      </c>
      <c r="B16" s="349">
        <v>89248</v>
      </c>
      <c r="C16" s="349">
        <v>2570761</v>
      </c>
      <c r="D16" s="354">
        <v>36800</v>
      </c>
      <c r="E16" s="354">
        <v>673391</v>
      </c>
      <c r="F16" s="355">
        <v>235</v>
      </c>
      <c r="G16" s="356">
        <v>3500</v>
      </c>
      <c r="H16" s="354">
        <v>1139</v>
      </c>
      <c r="I16" s="354">
        <v>19790</v>
      </c>
      <c r="J16" s="353">
        <v>310</v>
      </c>
      <c r="K16" s="354">
        <v>3100</v>
      </c>
      <c r="L16" s="353">
        <v>603</v>
      </c>
      <c r="M16" s="354">
        <v>9430</v>
      </c>
      <c r="N16" s="354">
        <v>4154</v>
      </c>
      <c r="O16" s="354">
        <v>78400</v>
      </c>
      <c r="P16" s="354">
        <v>1754</v>
      </c>
      <c r="Q16" s="354">
        <v>642000</v>
      </c>
      <c r="R16" s="350">
        <v>0</v>
      </c>
      <c r="S16" s="350">
        <v>0</v>
      </c>
      <c r="T16" s="351">
        <v>3711</v>
      </c>
      <c r="U16" s="351">
        <v>41500</v>
      </c>
      <c r="V16" s="245" t="s">
        <v>439</v>
      </c>
      <c r="W16" s="354">
        <v>3355</v>
      </c>
      <c r="X16" s="354">
        <v>50500</v>
      </c>
      <c r="Y16" s="350">
        <v>493</v>
      </c>
      <c r="Z16" s="351">
        <v>10300</v>
      </c>
      <c r="AA16" s="350">
        <v>124</v>
      </c>
      <c r="AB16" s="351">
        <v>2000</v>
      </c>
      <c r="AC16" s="353">
        <v>119</v>
      </c>
      <c r="AD16" s="354">
        <v>3400</v>
      </c>
      <c r="AE16" s="348">
        <v>410</v>
      </c>
      <c r="AF16" s="354">
        <v>12350</v>
      </c>
      <c r="AG16" s="349">
        <v>12665</v>
      </c>
      <c r="AH16" s="354">
        <v>429800</v>
      </c>
      <c r="AI16" s="354">
        <v>23271</v>
      </c>
      <c r="AJ16" s="354">
        <v>588800</v>
      </c>
      <c r="AK16" s="353">
        <v>105</v>
      </c>
      <c r="AL16" s="354">
        <v>2500</v>
      </c>
      <c r="AM16" s="350">
        <v>0</v>
      </c>
      <c r="AN16" s="350">
        <v>0</v>
      </c>
    </row>
    <row r="17" spans="1:40" s="255" customFormat="1" ht="17.25" customHeight="1">
      <c r="A17" s="245" t="s">
        <v>82</v>
      </c>
      <c r="B17" s="349">
        <v>70216</v>
      </c>
      <c r="C17" s="349">
        <v>1796041</v>
      </c>
      <c r="D17" s="354">
        <v>39385</v>
      </c>
      <c r="E17" s="354">
        <v>716703</v>
      </c>
      <c r="F17" s="350">
        <v>0</v>
      </c>
      <c r="G17" s="350">
        <v>0</v>
      </c>
      <c r="H17" s="353">
        <v>434</v>
      </c>
      <c r="I17" s="354">
        <v>9985</v>
      </c>
      <c r="J17" s="354">
        <v>1257</v>
      </c>
      <c r="K17" s="354">
        <v>9787</v>
      </c>
      <c r="L17" s="354">
        <v>11338</v>
      </c>
      <c r="M17" s="354">
        <v>172800</v>
      </c>
      <c r="N17" s="354">
        <v>1084</v>
      </c>
      <c r="O17" s="354">
        <v>20100</v>
      </c>
      <c r="P17" s="356">
        <v>2624</v>
      </c>
      <c r="Q17" s="356">
        <v>513570</v>
      </c>
      <c r="R17" s="355">
        <v>52</v>
      </c>
      <c r="S17" s="355">
        <v>682</v>
      </c>
      <c r="T17" s="354">
        <v>4125</v>
      </c>
      <c r="U17" s="354">
        <v>160200</v>
      </c>
      <c r="V17" s="245" t="s">
        <v>82</v>
      </c>
      <c r="W17" s="354">
        <v>6856</v>
      </c>
      <c r="X17" s="354">
        <v>138230</v>
      </c>
      <c r="Y17" s="350">
        <v>0</v>
      </c>
      <c r="Z17" s="350">
        <v>0</v>
      </c>
      <c r="AA17" s="350">
        <v>499</v>
      </c>
      <c r="AB17" s="351">
        <v>15000</v>
      </c>
      <c r="AC17" s="353">
        <v>0</v>
      </c>
      <c r="AD17" s="353">
        <v>0</v>
      </c>
      <c r="AE17" s="348">
        <v>341</v>
      </c>
      <c r="AF17" s="354">
        <v>7500</v>
      </c>
      <c r="AG17" s="348">
        <v>757</v>
      </c>
      <c r="AH17" s="354">
        <v>18100</v>
      </c>
      <c r="AI17" s="354">
        <v>1398</v>
      </c>
      <c r="AJ17" s="354">
        <v>13184</v>
      </c>
      <c r="AK17" s="353">
        <v>26</v>
      </c>
      <c r="AL17" s="353">
        <v>90</v>
      </c>
      <c r="AM17" s="353">
        <v>40</v>
      </c>
      <c r="AN17" s="353">
        <v>110</v>
      </c>
    </row>
    <row r="18" spans="1:40" s="255" customFormat="1" ht="17.25" customHeight="1">
      <c r="A18" s="245" t="s">
        <v>81</v>
      </c>
      <c r="B18" s="349">
        <v>63068</v>
      </c>
      <c r="C18" s="349">
        <v>1313680</v>
      </c>
      <c r="D18" s="354">
        <v>34059</v>
      </c>
      <c r="E18" s="354">
        <v>613407</v>
      </c>
      <c r="F18" s="350">
        <v>0</v>
      </c>
      <c r="G18" s="350">
        <v>0</v>
      </c>
      <c r="H18" s="353">
        <v>416</v>
      </c>
      <c r="I18" s="354">
        <v>7750</v>
      </c>
      <c r="J18" s="353">
        <v>427</v>
      </c>
      <c r="K18" s="354">
        <v>3233</v>
      </c>
      <c r="L18" s="354">
        <v>1959</v>
      </c>
      <c r="M18" s="354">
        <v>80870</v>
      </c>
      <c r="N18" s="354">
        <v>20903</v>
      </c>
      <c r="O18" s="354">
        <v>489650</v>
      </c>
      <c r="P18" s="355">
        <v>218</v>
      </c>
      <c r="Q18" s="356">
        <v>5430</v>
      </c>
      <c r="R18" s="355">
        <v>0</v>
      </c>
      <c r="S18" s="355">
        <v>0</v>
      </c>
      <c r="T18" s="355">
        <v>75</v>
      </c>
      <c r="U18" s="355">
        <v>800</v>
      </c>
      <c r="V18" s="245" t="s">
        <v>81</v>
      </c>
      <c r="W18" s="354">
        <v>1493</v>
      </c>
      <c r="X18" s="354">
        <v>26500</v>
      </c>
      <c r="Y18" s="350">
        <v>0</v>
      </c>
      <c r="Z18" s="350">
        <v>0</v>
      </c>
      <c r="AA18" s="350">
        <v>414</v>
      </c>
      <c r="AB18" s="351">
        <v>2900</v>
      </c>
      <c r="AC18" s="353">
        <v>0</v>
      </c>
      <c r="AD18" s="353">
        <v>0</v>
      </c>
      <c r="AE18" s="348">
        <v>190</v>
      </c>
      <c r="AF18" s="354">
        <v>3800</v>
      </c>
      <c r="AG18" s="348">
        <v>0</v>
      </c>
      <c r="AH18" s="353">
        <v>0</v>
      </c>
      <c r="AI18" s="354">
        <v>2335</v>
      </c>
      <c r="AJ18" s="354">
        <v>55198</v>
      </c>
      <c r="AK18" s="355">
        <v>560</v>
      </c>
      <c r="AL18" s="356">
        <v>24000</v>
      </c>
      <c r="AM18" s="355">
        <v>19</v>
      </c>
      <c r="AN18" s="355">
        <v>142</v>
      </c>
    </row>
    <row r="19" spans="1:40" s="255" customFormat="1" ht="17.25" customHeight="1">
      <c r="A19" s="245" t="s">
        <v>80</v>
      </c>
      <c r="B19" s="349">
        <v>46449</v>
      </c>
      <c r="C19" s="349">
        <v>888354</v>
      </c>
      <c r="D19" s="354">
        <v>29391</v>
      </c>
      <c r="E19" s="354">
        <v>529217</v>
      </c>
      <c r="F19" s="350">
        <v>0</v>
      </c>
      <c r="G19" s="350">
        <v>0</v>
      </c>
      <c r="H19" s="354">
        <v>1794</v>
      </c>
      <c r="I19" s="354">
        <v>33392</v>
      </c>
      <c r="J19" s="353">
        <v>914</v>
      </c>
      <c r="K19" s="354">
        <v>12300</v>
      </c>
      <c r="L19" s="353">
        <v>142</v>
      </c>
      <c r="M19" s="354">
        <v>1700</v>
      </c>
      <c r="N19" s="354">
        <v>2869</v>
      </c>
      <c r="O19" s="354">
        <v>36950</v>
      </c>
      <c r="P19" s="350">
        <v>402</v>
      </c>
      <c r="Q19" s="351">
        <v>8304</v>
      </c>
      <c r="R19" s="355">
        <v>439</v>
      </c>
      <c r="S19" s="356">
        <v>14500</v>
      </c>
      <c r="T19" s="353">
        <v>81</v>
      </c>
      <c r="U19" s="354">
        <v>1500</v>
      </c>
      <c r="V19" s="245" t="s">
        <v>80</v>
      </c>
      <c r="W19" s="354">
        <v>2760</v>
      </c>
      <c r="X19" s="354">
        <v>38000</v>
      </c>
      <c r="Y19" s="350">
        <v>0</v>
      </c>
      <c r="Z19" s="350">
        <v>0</v>
      </c>
      <c r="AA19" s="356">
        <v>1612</v>
      </c>
      <c r="AB19" s="356">
        <v>30000</v>
      </c>
      <c r="AC19" s="353">
        <v>294</v>
      </c>
      <c r="AD19" s="354">
        <v>5200</v>
      </c>
      <c r="AE19" s="349">
        <v>3308</v>
      </c>
      <c r="AF19" s="354">
        <v>83670</v>
      </c>
      <c r="AG19" s="349">
        <v>1726</v>
      </c>
      <c r="AH19" s="354">
        <v>79900</v>
      </c>
      <c r="AI19" s="353">
        <v>633</v>
      </c>
      <c r="AJ19" s="354">
        <v>10721</v>
      </c>
      <c r="AK19" s="353">
        <v>84</v>
      </c>
      <c r="AL19" s="354">
        <v>3000</v>
      </c>
      <c r="AM19" s="353">
        <v>0</v>
      </c>
      <c r="AN19" s="353">
        <v>0</v>
      </c>
    </row>
    <row r="20" spans="1:40" s="255" customFormat="1" ht="17.25" customHeight="1">
      <c r="A20" s="245" t="s">
        <v>79</v>
      </c>
      <c r="B20" s="349">
        <v>54479</v>
      </c>
      <c r="C20" s="349">
        <v>1074792</v>
      </c>
      <c r="D20" s="354">
        <v>37404</v>
      </c>
      <c r="E20" s="354">
        <v>683984</v>
      </c>
      <c r="F20" s="350">
        <v>656</v>
      </c>
      <c r="G20" s="351">
        <v>7900</v>
      </c>
      <c r="H20" s="353">
        <v>427</v>
      </c>
      <c r="I20" s="354">
        <v>6290</v>
      </c>
      <c r="J20" s="354">
        <v>1366</v>
      </c>
      <c r="K20" s="354">
        <v>13300</v>
      </c>
      <c r="L20" s="354">
        <v>2069</v>
      </c>
      <c r="M20" s="354">
        <v>30947</v>
      </c>
      <c r="N20" s="354">
        <v>5540</v>
      </c>
      <c r="O20" s="354">
        <v>161530</v>
      </c>
      <c r="P20" s="355">
        <v>0</v>
      </c>
      <c r="Q20" s="355">
        <v>0</v>
      </c>
      <c r="R20" s="350">
        <v>0</v>
      </c>
      <c r="S20" s="350">
        <v>0</v>
      </c>
      <c r="T20" s="353">
        <v>112</v>
      </c>
      <c r="U20" s="353">
        <v>840</v>
      </c>
      <c r="V20" s="245" t="s">
        <v>79</v>
      </c>
      <c r="W20" s="354">
        <v>1491</v>
      </c>
      <c r="X20" s="354">
        <v>26400</v>
      </c>
      <c r="Y20" s="350">
        <v>972</v>
      </c>
      <c r="Z20" s="351">
        <v>31363</v>
      </c>
      <c r="AA20" s="350">
        <v>0</v>
      </c>
      <c r="AB20" s="350">
        <v>0</v>
      </c>
      <c r="AC20" s="353">
        <v>0</v>
      </c>
      <c r="AD20" s="353">
        <v>0</v>
      </c>
      <c r="AE20" s="348">
        <v>36</v>
      </c>
      <c r="AF20" s="353">
        <v>234</v>
      </c>
      <c r="AG20" s="349">
        <v>3588</v>
      </c>
      <c r="AH20" s="354">
        <v>89612</v>
      </c>
      <c r="AI20" s="353">
        <v>646</v>
      </c>
      <c r="AJ20" s="354">
        <v>16492</v>
      </c>
      <c r="AK20" s="353">
        <v>172</v>
      </c>
      <c r="AL20" s="354">
        <v>5900</v>
      </c>
      <c r="AM20" s="353">
        <v>0</v>
      </c>
      <c r="AN20" s="353">
        <v>0</v>
      </c>
    </row>
    <row r="21" spans="1:40" s="255" customFormat="1" ht="17.25" customHeight="1">
      <c r="A21" s="245" t="s">
        <v>78</v>
      </c>
      <c r="B21" s="349">
        <v>54703</v>
      </c>
      <c r="C21" s="349">
        <v>943415</v>
      </c>
      <c r="D21" s="354">
        <v>39211</v>
      </c>
      <c r="E21" s="354">
        <v>704879</v>
      </c>
      <c r="F21" s="350">
        <v>224</v>
      </c>
      <c r="G21" s="351">
        <v>4000</v>
      </c>
      <c r="H21" s="353">
        <v>290</v>
      </c>
      <c r="I21" s="354">
        <v>3700</v>
      </c>
      <c r="J21" s="354">
        <v>1900</v>
      </c>
      <c r="K21" s="354">
        <v>43880</v>
      </c>
      <c r="L21" s="353">
        <v>377</v>
      </c>
      <c r="M21" s="354">
        <v>4480</v>
      </c>
      <c r="N21" s="354">
        <v>1031</v>
      </c>
      <c r="O21" s="354">
        <v>16420</v>
      </c>
      <c r="P21" s="350">
        <v>0</v>
      </c>
      <c r="Q21" s="350">
        <v>0</v>
      </c>
      <c r="R21" s="350">
        <v>0</v>
      </c>
      <c r="S21" s="350">
        <v>0</v>
      </c>
      <c r="T21" s="353">
        <v>55</v>
      </c>
      <c r="U21" s="353">
        <v>800</v>
      </c>
      <c r="V21" s="245" t="s">
        <v>78</v>
      </c>
      <c r="W21" s="354">
        <v>7822</v>
      </c>
      <c r="X21" s="354">
        <v>96750</v>
      </c>
      <c r="Y21" s="350">
        <v>0</v>
      </c>
      <c r="Z21" s="350">
        <v>0</v>
      </c>
      <c r="AA21" s="350">
        <v>177</v>
      </c>
      <c r="AB21" s="351">
        <v>1030</v>
      </c>
      <c r="AC21" s="353">
        <v>105</v>
      </c>
      <c r="AD21" s="354">
        <v>2102</v>
      </c>
      <c r="AE21" s="348">
        <v>168</v>
      </c>
      <c r="AF21" s="354">
        <v>1723</v>
      </c>
      <c r="AG21" s="349">
        <v>2033</v>
      </c>
      <c r="AH21" s="354">
        <v>36970</v>
      </c>
      <c r="AI21" s="354">
        <v>1147</v>
      </c>
      <c r="AJ21" s="354">
        <v>23350</v>
      </c>
      <c r="AK21" s="353">
        <v>163</v>
      </c>
      <c r="AL21" s="354">
        <v>3331</v>
      </c>
      <c r="AM21" s="353">
        <v>0</v>
      </c>
      <c r="AN21" s="353">
        <v>0</v>
      </c>
    </row>
    <row r="22" spans="1:40" s="255" customFormat="1" ht="17.25" customHeight="1">
      <c r="A22" s="245" t="s">
        <v>77</v>
      </c>
      <c r="B22" s="349">
        <v>59227</v>
      </c>
      <c r="C22" s="349">
        <v>1132305</v>
      </c>
      <c r="D22" s="354">
        <v>38785</v>
      </c>
      <c r="E22" s="354">
        <v>708415</v>
      </c>
      <c r="F22" s="350">
        <v>0</v>
      </c>
      <c r="G22" s="350">
        <v>0</v>
      </c>
      <c r="H22" s="354">
        <v>1240</v>
      </c>
      <c r="I22" s="354">
        <v>25860</v>
      </c>
      <c r="J22" s="353">
        <v>678</v>
      </c>
      <c r="K22" s="354">
        <v>9000</v>
      </c>
      <c r="L22" s="353">
        <v>475</v>
      </c>
      <c r="M22" s="354">
        <v>7250</v>
      </c>
      <c r="N22" s="354">
        <v>1003</v>
      </c>
      <c r="O22" s="354">
        <v>15350</v>
      </c>
      <c r="P22" s="350">
        <v>0</v>
      </c>
      <c r="Q22" s="350">
        <v>0</v>
      </c>
      <c r="R22" s="350">
        <v>0</v>
      </c>
      <c r="S22" s="350">
        <v>0</v>
      </c>
      <c r="T22" s="353">
        <v>162</v>
      </c>
      <c r="U22" s="354">
        <v>2300</v>
      </c>
      <c r="V22" s="245" t="s">
        <v>77</v>
      </c>
      <c r="W22" s="354">
        <v>13693</v>
      </c>
      <c r="X22" s="354">
        <v>300800</v>
      </c>
      <c r="Y22" s="350">
        <v>0</v>
      </c>
      <c r="Z22" s="350">
        <v>0</v>
      </c>
      <c r="AA22" s="355">
        <v>126</v>
      </c>
      <c r="AB22" s="356">
        <v>2180</v>
      </c>
      <c r="AC22" s="353">
        <v>229</v>
      </c>
      <c r="AD22" s="354">
        <v>4050</v>
      </c>
      <c r="AE22" s="349">
        <v>1422</v>
      </c>
      <c r="AF22" s="354">
        <v>27160</v>
      </c>
      <c r="AG22" s="348">
        <v>749</v>
      </c>
      <c r="AH22" s="354">
        <v>16350</v>
      </c>
      <c r="AI22" s="355">
        <v>590</v>
      </c>
      <c r="AJ22" s="356">
        <v>13118</v>
      </c>
      <c r="AK22" s="353">
        <v>44</v>
      </c>
      <c r="AL22" s="353">
        <v>240</v>
      </c>
      <c r="AM22" s="353">
        <v>31</v>
      </c>
      <c r="AN22" s="353">
        <v>232</v>
      </c>
    </row>
    <row r="23" spans="1:40" s="255" customFormat="1" ht="17.25" customHeight="1">
      <c r="A23" s="246" t="s">
        <v>76</v>
      </c>
      <c r="B23" s="357">
        <v>48668</v>
      </c>
      <c r="C23" s="359">
        <v>955789</v>
      </c>
      <c r="D23" s="359">
        <v>32971</v>
      </c>
      <c r="E23" s="359">
        <v>612364</v>
      </c>
      <c r="F23" s="361">
        <v>2249</v>
      </c>
      <c r="G23" s="361">
        <v>38320</v>
      </c>
      <c r="H23" s="358">
        <v>236</v>
      </c>
      <c r="I23" s="359">
        <v>3250</v>
      </c>
      <c r="J23" s="358">
        <v>697</v>
      </c>
      <c r="K23" s="359">
        <v>10650</v>
      </c>
      <c r="L23" s="359">
        <v>2513</v>
      </c>
      <c r="M23" s="359">
        <v>44721</v>
      </c>
      <c r="N23" s="359">
        <v>2614</v>
      </c>
      <c r="O23" s="359">
        <v>42372</v>
      </c>
      <c r="P23" s="358">
        <v>39</v>
      </c>
      <c r="Q23" s="359">
        <v>1300</v>
      </c>
      <c r="R23" s="360">
        <v>0</v>
      </c>
      <c r="S23" s="360">
        <v>0</v>
      </c>
      <c r="T23" s="359">
        <v>2140</v>
      </c>
      <c r="U23" s="359">
        <v>54500</v>
      </c>
      <c r="V23" s="246" t="s">
        <v>76</v>
      </c>
      <c r="W23" s="359">
        <v>1336</v>
      </c>
      <c r="X23" s="359">
        <v>14313</v>
      </c>
      <c r="Y23" s="360">
        <v>0</v>
      </c>
      <c r="Z23" s="360">
        <v>0</v>
      </c>
      <c r="AA23" s="360">
        <v>0</v>
      </c>
      <c r="AB23" s="360">
        <v>0</v>
      </c>
      <c r="AC23" s="358">
        <v>54</v>
      </c>
      <c r="AD23" s="359">
        <v>1150</v>
      </c>
      <c r="AE23" s="359">
        <v>2561</v>
      </c>
      <c r="AF23" s="359">
        <v>104097</v>
      </c>
      <c r="AG23" s="358">
        <v>885</v>
      </c>
      <c r="AH23" s="359">
        <v>22000</v>
      </c>
      <c r="AI23" s="358">
        <v>201</v>
      </c>
      <c r="AJ23" s="359">
        <v>4100</v>
      </c>
      <c r="AK23" s="358">
        <v>130</v>
      </c>
      <c r="AL23" s="359">
        <v>1540</v>
      </c>
      <c r="AM23" s="358">
        <v>42</v>
      </c>
      <c r="AN23" s="359">
        <v>1112</v>
      </c>
    </row>
    <row r="24" spans="1:25" s="64" customFormat="1" ht="15" customHeight="1">
      <c r="A24" s="458"/>
      <c r="B24" s="458"/>
      <c r="C24" s="458"/>
      <c r="D24" s="458"/>
      <c r="V24" s="458" t="s">
        <v>415</v>
      </c>
      <c r="W24" s="458"/>
      <c r="X24" s="458"/>
      <c r="Y24" s="458"/>
    </row>
  </sheetData>
  <sheetProtection/>
  <mergeCells count="24">
    <mergeCell ref="AM6:AN6"/>
    <mergeCell ref="Y6:Z6"/>
    <mergeCell ref="AA6:AB6"/>
    <mergeCell ref="AC6:AD6"/>
    <mergeCell ref="AG6:AH6"/>
    <mergeCell ref="AI6:AJ6"/>
    <mergeCell ref="AK6:AL6"/>
    <mergeCell ref="AE6:AF6"/>
    <mergeCell ref="D6:E6"/>
    <mergeCell ref="H6:I6"/>
    <mergeCell ref="J6:K6"/>
    <mergeCell ref="F6:G6"/>
    <mergeCell ref="B6:C6"/>
    <mergeCell ref="R6:S6"/>
    <mergeCell ref="A2:B2"/>
    <mergeCell ref="A3:K3"/>
    <mergeCell ref="P6:Q6"/>
    <mergeCell ref="T4:U4"/>
    <mergeCell ref="T6:U6"/>
    <mergeCell ref="V24:Y24"/>
    <mergeCell ref="W6:X6"/>
    <mergeCell ref="L6:M6"/>
    <mergeCell ref="N6:O6"/>
    <mergeCell ref="A24:D24"/>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fitToWidth="2" horizontalDpi="600" verticalDpi="600" orientation="portrait" paperSize="9" r:id="rId1"/>
  <colBreaks count="2" manualBreakCount="2">
    <brk id="11" min="1" max="23" man="1"/>
    <brk id="21" min="1" max="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和田 恭典</cp:lastModifiedBy>
  <cp:lastPrinted>2022-03-22T23:15:26Z</cp:lastPrinted>
  <dcterms:created xsi:type="dcterms:W3CDTF">2006-12-20T08:17:20Z</dcterms:created>
  <dcterms:modified xsi:type="dcterms:W3CDTF">2022-04-25T23:26:16Z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