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775" activeTab="0"/>
  </bookViews>
  <sheets>
    <sheet name="16税・財政目次" sheetId="1" r:id="rId1"/>
    <sheet name="16-1" sheetId="2" r:id="rId2"/>
    <sheet name="16-2" sheetId="3" r:id="rId3"/>
    <sheet name="16-3" sheetId="4" r:id="rId4"/>
    <sheet name="16-4" sheetId="5" r:id="rId5"/>
    <sheet name="16-5" sheetId="6" r:id="rId6"/>
    <sheet name="16-6" sheetId="7" r:id="rId7"/>
    <sheet name="16-7" sheetId="8" r:id="rId8"/>
    <sheet name="16-8" sheetId="9" r:id="rId9"/>
    <sheet name="16-9" sheetId="10" r:id="rId10"/>
    <sheet name="16-10 " sheetId="11" r:id="rId11"/>
    <sheet name="16-11(1)" sheetId="12" r:id="rId12"/>
    <sheet name="16-11(2)" sheetId="13" r:id="rId13"/>
    <sheet name="16-11(3)-(6)" sheetId="14" r:id="rId14"/>
    <sheet name="16-12(1)" sheetId="15" r:id="rId15"/>
    <sheet name="16-12(2)" sheetId="16" r:id="rId16"/>
  </sheets>
  <definedNames>
    <definedName name="_xlnm.Print_Area" localSheetId="1">'16-1'!$A$2:$F$27</definedName>
    <definedName name="_xlnm.Print_Area" localSheetId="10">'16-10 '!$A$2:$H$57</definedName>
    <definedName name="_xlnm.Print_Area" localSheetId="11">'16-11(1)'!$A$2:$S$29</definedName>
    <definedName name="_xlnm.Print_Area" localSheetId="12">'16-11(2)'!$A$2:$L$29</definedName>
    <definedName name="_xlnm.Print_Area" localSheetId="13">'16-11(3)-(6)'!$A$2:$F$60</definedName>
    <definedName name="_xlnm.Print_Area" localSheetId="14">'16-12(1)'!$A$2:$Y$31</definedName>
    <definedName name="_xlnm.Print_Area" localSheetId="15">'16-12(2)'!$A$2:$P$28</definedName>
    <definedName name="_xlnm.Print_Area" localSheetId="2">'16-2'!$A$2:$E$25</definedName>
    <definedName name="_xlnm.Print_Area" localSheetId="3">'16-3'!$A$2:$F$27</definedName>
    <definedName name="_xlnm.Print_Area" localSheetId="4">'16-4'!$A$2:$E$26</definedName>
    <definedName name="_xlnm.Print_Area" localSheetId="5">'16-5'!$A$2:$I$85</definedName>
    <definedName name="_xlnm.Print_Area" localSheetId="6">'16-6'!$A$2:$H$27</definedName>
    <definedName name="_xlnm.Print_Area" localSheetId="7">'16-7'!$A$2:$F$19</definedName>
    <definedName name="_xlnm.Print_Area" localSheetId="8">'16-8'!$A$2:$G$20</definedName>
    <definedName name="_xlnm.Print_Area" localSheetId="9">'16-9'!$A$2:$F$22</definedName>
    <definedName name="_xlnm.Print_Area" localSheetId="0">'16税・財政目次'!$A$1:$C$18</definedName>
    <definedName name="_xlnm.Print_Titles" localSheetId="5">'16-5'!$2:$7</definedName>
  </definedNames>
  <calcPr fullCalcOnLoad="1"/>
</workbook>
</file>

<file path=xl/sharedStrings.xml><?xml version="1.0" encoding="utf-8"?>
<sst xmlns="http://schemas.openxmlformats.org/spreadsheetml/2006/main" count="730" uniqueCount="404">
  <si>
    <t>16　税・財政</t>
  </si>
  <si>
    <t>税目別</t>
  </si>
  <si>
    <t>予算額</t>
  </si>
  <si>
    <t>調定額</t>
  </si>
  <si>
    <t>税額</t>
  </si>
  <si>
    <t>件数(件)</t>
  </si>
  <si>
    <t>収入済額</t>
  </si>
  <si>
    <t>収入未済額</t>
  </si>
  <si>
    <t>収入歩合(％)</t>
  </si>
  <si>
    <t>対予算</t>
  </si>
  <si>
    <t>対調定</t>
  </si>
  <si>
    <t>現</t>
  </si>
  <si>
    <t>滞</t>
  </si>
  <si>
    <t>計</t>
  </si>
  <si>
    <t>県民税</t>
  </si>
  <si>
    <t>譲渡所得割</t>
  </si>
  <si>
    <t>事業税</t>
  </si>
  <si>
    <t>地方消費税譲渡割</t>
  </si>
  <si>
    <t>地方消費税貨物割</t>
  </si>
  <si>
    <t>不動産取得税</t>
  </si>
  <si>
    <t>県たばこ税</t>
  </si>
  <si>
    <t>ゴルフ場利用税</t>
  </si>
  <si>
    <t>自動車税</t>
  </si>
  <si>
    <t>固定資産税</t>
  </si>
  <si>
    <t>核燃料税</t>
  </si>
  <si>
    <t>自動車取得税</t>
  </si>
  <si>
    <t>軽油引取税</t>
  </si>
  <si>
    <t>旧法による税</t>
  </si>
  <si>
    <t>（単位：千円）</t>
  </si>
  <si>
    <t>資　料：福井県税務課</t>
  </si>
  <si>
    <t>総　　　額</t>
  </si>
  <si>
    <t>狩　猟　税</t>
  </si>
  <si>
    <t>本　　庁</t>
  </si>
  <si>
    <t>福　　井</t>
  </si>
  <si>
    <t>昨年同期</t>
  </si>
  <si>
    <t>収入歩合（％）</t>
  </si>
  <si>
    <t>不納欠損額</t>
  </si>
  <si>
    <t>収入済額（Ｂ）</t>
  </si>
  <si>
    <t>調定額（Ａ）</t>
  </si>
  <si>
    <t>事務所別</t>
  </si>
  <si>
    <t>資　料：福井県税務課</t>
  </si>
  <si>
    <t>航空機燃料譲与税</t>
  </si>
  <si>
    <t>石油ガス譲与税</t>
  </si>
  <si>
    <t>地方道路譲与税</t>
  </si>
  <si>
    <t>対調定</t>
  </si>
  <si>
    <t>(単位：千円）</t>
  </si>
  <si>
    <t xml:space="preserve">酒       税  </t>
  </si>
  <si>
    <t>消費税及び
地方消費税</t>
  </si>
  <si>
    <t>消  費  税</t>
  </si>
  <si>
    <t>相  続  税</t>
  </si>
  <si>
    <t>法  人  税</t>
  </si>
  <si>
    <t>　申告分</t>
  </si>
  <si>
    <t>　源泉分</t>
  </si>
  <si>
    <t>所  得  税</t>
  </si>
  <si>
    <t>国税総額</t>
  </si>
  <si>
    <t>収納済額</t>
  </si>
  <si>
    <t>徴収決定済額</t>
  </si>
  <si>
    <t>　〃（水道用水）</t>
  </si>
  <si>
    <t>　〃（臨海下水）</t>
  </si>
  <si>
    <t>　〃　　（工水）</t>
  </si>
  <si>
    <t>企業会計（病院）</t>
  </si>
  <si>
    <t>特別会計</t>
  </si>
  <si>
    <t>臨時財政対策債</t>
  </si>
  <si>
    <t>臨時財政特例債</t>
  </si>
  <si>
    <t>財源対策債</t>
  </si>
  <si>
    <t>特例債</t>
  </si>
  <si>
    <t>災害復旧費</t>
  </si>
  <si>
    <t>普通債</t>
  </si>
  <si>
    <t>一般会計</t>
  </si>
  <si>
    <t>総額</t>
  </si>
  <si>
    <t>減</t>
  </si>
  <si>
    <t>増</t>
  </si>
  <si>
    <t>国庫支出金</t>
  </si>
  <si>
    <t>使用料および手数料</t>
  </si>
  <si>
    <t>分担金および負担金</t>
  </si>
  <si>
    <t>交通安全対策特別交付金</t>
  </si>
  <si>
    <t>地方交付税</t>
  </si>
  <si>
    <t>地方特例交付金</t>
  </si>
  <si>
    <t>地方譲与税</t>
  </si>
  <si>
    <t>地方消費税清算金</t>
  </si>
  <si>
    <t>予算現額</t>
  </si>
  <si>
    <t>（単位：円）</t>
  </si>
  <si>
    <t>諸支出金</t>
  </si>
  <si>
    <t>農林水産費</t>
  </si>
  <si>
    <t>不用額</t>
  </si>
  <si>
    <t>翌年度繰越額</t>
  </si>
  <si>
    <t>支出済額</t>
  </si>
  <si>
    <t>有価証券</t>
  </si>
  <si>
    <t>㎡</t>
  </si>
  <si>
    <t>（注）　収入未済額は不能欠損も考慮した数字である。</t>
  </si>
  <si>
    <t>証                紙</t>
  </si>
  <si>
    <t>下  水  道  事  業</t>
  </si>
  <si>
    <t>港 湾 整 備 事 業</t>
  </si>
  <si>
    <t>駐車場整備事業</t>
  </si>
  <si>
    <t>用地先行取得事業</t>
  </si>
  <si>
    <t>県 有 林 事 業</t>
  </si>
  <si>
    <t>林業改善資金貸付金</t>
  </si>
  <si>
    <t>沿岸漁業改善資金貸付金</t>
  </si>
  <si>
    <t>中小企業支援資金貸付金</t>
  </si>
  <si>
    <t>災 害 救 助 基 金</t>
  </si>
  <si>
    <t>用品等集中管理事業</t>
  </si>
  <si>
    <t>公債管理</t>
  </si>
  <si>
    <t>予算現額と収入
済額との比較</t>
  </si>
  <si>
    <t>収入未済額</t>
  </si>
  <si>
    <t>合   計</t>
  </si>
  <si>
    <t>福利厚生施設</t>
  </si>
  <si>
    <t>その他</t>
  </si>
  <si>
    <t>廃川敷</t>
  </si>
  <si>
    <t>廃道敷</t>
  </si>
  <si>
    <t>処分財産</t>
  </si>
  <si>
    <t>貸付財産</t>
  </si>
  <si>
    <t>公   舎</t>
  </si>
  <si>
    <t>普通財産</t>
  </si>
  <si>
    <t>山   林</t>
  </si>
  <si>
    <t>その他の施設</t>
  </si>
  <si>
    <t>公   園</t>
  </si>
  <si>
    <t>公営住宅</t>
  </si>
  <si>
    <t>学   校</t>
  </si>
  <si>
    <t>公共用財産</t>
  </si>
  <si>
    <t>その他の行政財産</t>
  </si>
  <si>
    <t>本   庁   舎</t>
  </si>
  <si>
    <t>行政財産</t>
  </si>
  <si>
    <t>決算年度中増減高</t>
  </si>
  <si>
    <t>延面積計</t>
  </si>
  <si>
    <t>非木造(延面積）</t>
  </si>
  <si>
    <t>木造(延面積）</t>
  </si>
  <si>
    <t>建物</t>
  </si>
  <si>
    <t>土地（地積）</t>
  </si>
  <si>
    <t>区分</t>
  </si>
  <si>
    <t>（単位：㎡）</t>
  </si>
  <si>
    <t>(1)土地および建物</t>
  </si>
  <si>
    <t>合  計</t>
  </si>
  <si>
    <t>若狭東
高等学校</t>
  </si>
  <si>
    <t>福井農林
高等学校</t>
  </si>
  <si>
    <t>奥越農林総合
事務所</t>
  </si>
  <si>
    <t>坂井農林総合
事務所</t>
  </si>
  <si>
    <t>福井農林総合
事務所</t>
  </si>
  <si>
    <t>畜産試験場</t>
  </si>
  <si>
    <t>農業試験場</t>
  </si>
  <si>
    <t>県有地</t>
  </si>
  <si>
    <t>決算年度末
現  在  高</t>
  </si>
  <si>
    <t>前年度末
現 在 高</t>
  </si>
  <si>
    <t>所管課</t>
  </si>
  <si>
    <t>(2)山林</t>
  </si>
  <si>
    <t>航空機</t>
  </si>
  <si>
    <t>浮ドック</t>
  </si>
  <si>
    <t>浮桟橋</t>
  </si>
  <si>
    <t>浮  標</t>
  </si>
  <si>
    <t>船  舶</t>
  </si>
  <si>
    <t>決算年度末現在高</t>
  </si>
  <si>
    <t>前年度末現在高</t>
  </si>
  <si>
    <t>(3)動産</t>
  </si>
  <si>
    <t>鉱業権</t>
  </si>
  <si>
    <t>地役権</t>
  </si>
  <si>
    <t>地上権</t>
  </si>
  <si>
    <t>(4)物権</t>
  </si>
  <si>
    <t>名称登録</t>
  </si>
  <si>
    <t>実用新案権</t>
  </si>
  <si>
    <t>特許権</t>
  </si>
  <si>
    <t>（単位：件）</t>
  </si>
  <si>
    <t>(5)無体財産権</t>
  </si>
  <si>
    <t>その他の証券</t>
  </si>
  <si>
    <t>地方債証券</t>
  </si>
  <si>
    <t>国 債 証 券</t>
  </si>
  <si>
    <t>(6)有価証券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</si>
  <si>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</si>
  <si>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</si>
  <si>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</si>
  <si>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</si>
  <si>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</si>
  <si>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</si>
  <si>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</si>
  <si>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</si>
  <si>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</si>
  <si>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</si>
  <si>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</si>
  <si>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</si>
  <si>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</si>
  <si>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</si>
  <si>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</si>
  <si>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</si>
  <si>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</si>
  <si>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</si>
  <si>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</si>
  <si>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</si>
  <si>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</si>
  <si>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</si>
  <si>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</si>
  <si>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手数料</t>
  </si>
  <si>
    <t>使用料</t>
  </si>
  <si>
    <t>地方消費
税交付金</t>
  </si>
  <si>
    <t>利子割
交付金</t>
  </si>
  <si>
    <t>地方譲与税</t>
  </si>
  <si>
    <t>地方税</t>
  </si>
  <si>
    <t>(1)歳入</t>
  </si>
  <si>
    <t>(2)歳出</t>
  </si>
  <si>
    <t>16-2</t>
  </si>
  <si>
    <t>16-3</t>
  </si>
  <si>
    <t>16-4</t>
  </si>
  <si>
    <t>16-5</t>
  </si>
  <si>
    <t>16-6</t>
  </si>
  <si>
    <t>16-7</t>
  </si>
  <si>
    <t>16-8</t>
  </si>
  <si>
    <t>税目別県税歳入決算</t>
  </si>
  <si>
    <t>事務所別県税歳入決算</t>
  </si>
  <si>
    <t>地方譲与税歳入決算</t>
  </si>
  <si>
    <t>国税徴収状況</t>
  </si>
  <si>
    <t>県地方債現在高</t>
  </si>
  <si>
    <t>県一般会計歳入決算</t>
  </si>
  <si>
    <t>県一般会計歳出決算</t>
  </si>
  <si>
    <t>県基金現在高</t>
  </si>
  <si>
    <t>市町別決算(1)歳入</t>
  </si>
  <si>
    <t>市町別決算(2)歳出</t>
  </si>
  <si>
    <t>県特別会計歳出決算</t>
  </si>
  <si>
    <t>県特別会計歳入決算</t>
  </si>
  <si>
    <t>不動産（土地）</t>
  </si>
  <si>
    <t>16　税・財政目次へ＜＜</t>
  </si>
  <si>
    <t>株券</t>
  </si>
  <si>
    <t>社債</t>
  </si>
  <si>
    <t>個　人</t>
  </si>
  <si>
    <t>法　人</t>
  </si>
  <si>
    <t>利　子　割</t>
  </si>
  <si>
    <t>配　当　割</t>
  </si>
  <si>
    <t>対調定(Ｂ/Ａ)</t>
  </si>
  <si>
    <t>16-1</t>
  </si>
  <si>
    <t>県有財産(1)土地および建物</t>
  </si>
  <si>
    <t>(2)山林</t>
  </si>
  <si>
    <t>(3)動産(4)物権(5)無体財産権(6)有価証券</t>
  </si>
  <si>
    <t>6　事務所別県税歳入決算</t>
  </si>
  <si>
    <t>警察･
消防施設</t>
  </si>
  <si>
    <t>分担金
および
負担金</t>
  </si>
  <si>
    <t>交通安全
対策特別
交付金</t>
  </si>
  <si>
    <t>ゴルフ場
利用税
交付金</t>
  </si>
  <si>
    <t>特別地方
消費税
交付金</t>
  </si>
  <si>
    <t>自動車
取得税
交付金</t>
  </si>
  <si>
    <t>緊急森林整備基金</t>
  </si>
  <si>
    <t>福井県介護職員処遇改善等臨時特例基金</t>
  </si>
  <si>
    <t>福井県介護基盤緊急整備等臨時特例基金</t>
  </si>
  <si>
    <t>丹南農林総合
事務所</t>
  </si>
  <si>
    <t>面積</t>
  </si>
  <si>
    <t>立木の推定蓄積量</t>
  </si>
  <si>
    <t>（㎡）</t>
  </si>
  <si>
    <t>地方法人特別譲与税</t>
  </si>
  <si>
    <t>地方揮発油譲与税</t>
  </si>
  <si>
    <t>嶺　　南</t>
  </si>
  <si>
    <t>-</t>
  </si>
  <si>
    <t>　　　2. 旧法による税は、目的税による軽油引取税、料理飲食等消費税および特別地方消費税の合計である。</t>
  </si>
  <si>
    <t>鉱区税</t>
  </si>
  <si>
    <t>配当割
交付金
1)</t>
  </si>
  <si>
    <t>株式等
譲渡所得割交付金
2)</t>
  </si>
  <si>
    <t>（注）1. 配当割交付金：県に納入された県民税配当割（上場株式などの配当等について課税される県税）のうち一定の額が県内市町に対して交付されるもの</t>
  </si>
  <si>
    <t>　　　2. 株式等譲渡所得割交付金：県に納入された県民税株式等譲渡所得割（特定口座内での上場株式等の譲渡益について課税される県税）のうち一定の額</t>
  </si>
  <si>
    <t>県税</t>
  </si>
  <si>
    <t>財産収入</t>
  </si>
  <si>
    <t>寄附金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</si>
  <si>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</si>
  <si>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</si>
  <si>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</si>
  <si>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</si>
  <si>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</si>
  <si>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</si>
  <si>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</si>
  <si>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</si>
  <si>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</si>
  <si>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商工費</t>
  </si>
  <si>
    <t>土木費</t>
  </si>
  <si>
    <t>警察費</t>
  </si>
  <si>
    <t>教育費</t>
  </si>
  <si>
    <t>公債費</t>
  </si>
  <si>
    <t>予備費</t>
  </si>
  <si>
    <t>16税・財政目次へ＜＜</t>
  </si>
  <si>
    <t>現金</t>
  </si>
  <si>
    <t>債権</t>
  </si>
  <si>
    <t>用地費</t>
  </si>
  <si>
    <t>補償費</t>
  </si>
  <si>
    <t>（注）1. 収入未済額は不納欠損額を含む。</t>
  </si>
  <si>
    <t>16 税・財政</t>
  </si>
  <si>
    <t>スポーツふくい基金</t>
  </si>
  <si>
    <t>現金</t>
  </si>
  <si>
    <t>自然環境課</t>
  </si>
  <si>
    <t>５　税目別県税歳入決算</t>
  </si>
  <si>
    <t>４　県特別会計歳出決算</t>
  </si>
  <si>
    <t>３　県特別会計歳入決算</t>
  </si>
  <si>
    <t>２　県一般会計歳出決算</t>
  </si>
  <si>
    <t>１　県一般会計歳入決算</t>
  </si>
  <si>
    <t>　〃（臨海造成）</t>
  </si>
  <si>
    <t>（㎥）</t>
  </si>
  <si>
    <t>普通財産</t>
  </si>
  <si>
    <t>地方特例
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</si>
  <si>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</si>
  <si>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</si>
  <si>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</si>
  <si>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</si>
  <si>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</si>
  <si>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</si>
  <si>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</si>
  <si>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</si>
  <si>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</si>
  <si>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</si>
  <si>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</si>
  <si>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</si>
  <si>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前年度繰上
充当金</t>
  </si>
  <si>
    <t>鯖江市</t>
  </si>
  <si>
    <t>福井県海岸漂着物対策基金</t>
  </si>
  <si>
    <t>農業構造改革支援基金</t>
  </si>
  <si>
    <t>嶺南振興局
二州農林部</t>
  </si>
  <si>
    <t>資　料：国税庁統計年報</t>
  </si>
  <si>
    <t>（単位：百万円）</t>
  </si>
  <si>
    <t>地域医療介護総合確保基金</t>
  </si>
  <si>
    <t xml:space="preserve">  </t>
  </si>
  <si>
    <t>-</t>
  </si>
  <si>
    <t>（注）1.所得税には、復興特別所得税を含む。</t>
  </si>
  <si>
    <t>福井県高校生修学等支援基金</t>
  </si>
  <si>
    <t>国民健康保険財政安定化基金</t>
  </si>
  <si>
    <t>嶺南振興局
林業水産部</t>
  </si>
  <si>
    <t>船舶</t>
  </si>
  <si>
    <t>1機</t>
  </si>
  <si>
    <t>（単位：千円）</t>
  </si>
  <si>
    <t>奨学金返還支援基金</t>
  </si>
  <si>
    <t>母子父子寡婦福祉資金貸付金</t>
  </si>
  <si>
    <t>７　地方譲与税歳入決算</t>
  </si>
  <si>
    <t>８　国税徴収状況</t>
  </si>
  <si>
    <t>９　県地方債現在高</t>
  </si>
  <si>
    <t>１０　県基金現在高</t>
  </si>
  <si>
    <t>１１　県有財産</t>
  </si>
  <si>
    <t>１２　市町別決算</t>
  </si>
  <si>
    <t>１２　市町別決算</t>
  </si>
  <si>
    <t>16-9</t>
  </si>
  <si>
    <t>16-10</t>
  </si>
  <si>
    <t>16-11(1)</t>
  </si>
  <si>
    <t>16-11(2)</t>
  </si>
  <si>
    <t>16-11(3)(4)</t>
  </si>
  <si>
    <t>16-12(1)</t>
  </si>
  <si>
    <t>16-12(2)</t>
  </si>
  <si>
    <t>平成29年度</t>
  </si>
  <si>
    <t>越前市</t>
  </si>
  <si>
    <t>坂井市</t>
  </si>
  <si>
    <t>おおい町</t>
  </si>
  <si>
    <t>分  収
地上権</t>
  </si>
  <si>
    <t>財政調整基金</t>
  </si>
  <si>
    <t>災害救助基金</t>
  </si>
  <si>
    <t>土地開発基金</t>
  </si>
  <si>
    <t>奨学育英基金</t>
  </si>
  <si>
    <t>児童福祉事業基金</t>
  </si>
  <si>
    <t>社会福祉施設整備事業等基金</t>
  </si>
  <si>
    <t>雪対策基金</t>
  </si>
  <si>
    <t>企業立地促進資金貸付基金</t>
  </si>
  <si>
    <t>地域活性化基金</t>
  </si>
  <si>
    <t>自然保護基金</t>
  </si>
  <si>
    <t>県債管理基金</t>
  </si>
  <si>
    <t>石油備蓄基地被害漁業者救済基金</t>
  </si>
  <si>
    <t>地域振興基金</t>
  </si>
  <si>
    <t>環境保全基金</t>
  </si>
  <si>
    <t>高齢者保健福祉基金</t>
  </si>
  <si>
    <t>中山間地域土地改良施設等保全基金</t>
  </si>
  <si>
    <t>科学技術振興施設整備基金</t>
  </si>
  <si>
    <t>科学学術顕彰基金</t>
  </si>
  <si>
    <t>災害ボランティア活動基金</t>
  </si>
  <si>
    <t>介護保険財政安定化基金</t>
  </si>
  <si>
    <t>森林整備地域活動支援基金</t>
  </si>
  <si>
    <t>後期高齢者医療財政安定化基金</t>
  </si>
  <si>
    <t>国営土地改良事業償還金管理基金</t>
  </si>
  <si>
    <t>教員指導力向上基金</t>
  </si>
  <si>
    <t>特別経済対策産業団地整備基金</t>
  </si>
  <si>
    <t>市町振興資金貸付基金</t>
  </si>
  <si>
    <t>　　　　が県内市町に対して交付されるもの</t>
  </si>
  <si>
    <t xml:space="preserve">     １６　税　　・財　　政</t>
  </si>
  <si>
    <t>平成30年度</t>
  </si>
  <si>
    <t>国民健康保険</t>
  </si>
  <si>
    <t xml:space="preserve">      2.法人税には、地方法人税を含む。</t>
  </si>
  <si>
    <t>資　料：福井県財政課</t>
  </si>
  <si>
    <t>平成30年度末現在高</t>
  </si>
  <si>
    <t>30年度末現在高</t>
  </si>
  <si>
    <t>資　料：福井県市町協働課</t>
  </si>
  <si>
    <t>資　料：福井県市町協働課</t>
  </si>
  <si>
    <t>中山間農業・畜産課</t>
  </si>
  <si>
    <t>資　料：福井県会計局「令和元年度福井県歳入歳出決算事項別明細書」</t>
  </si>
  <si>
    <t>令和元年度</t>
  </si>
  <si>
    <t>資　料：福井県会計局「令和元年度福井県歳入歳出決算事項別明細書」</t>
  </si>
  <si>
    <t>平成29年度</t>
  </si>
  <si>
    <t>資　料：福井県会計局「令和元年度福井県歳入歳出決算事項別明細書」</t>
  </si>
  <si>
    <t>令和元年度中増減高</t>
  </si>
  <si>
    <t>元年度末現在高</t>
  </si>
  <si>
    <t>資　料：福井県会計局「令和元年度福井県歳入歳出決算事項別明細書」</t>
  </si>
  <si>
    <t>令和元年度</t>
  </si>
  <si>
    <t>10.19</t>
  </si>
  <si>
    <t>資　料：福井県会計局「令和元年度福井県歳入歳出決算事項別明細書」</t>
  </si>
  <si>
    <t>資　料：福井県会計局「令和元年度福井県歳入歳出決算事項別明細書」</t>
  </si>
  <si>
    <t>令和元年度中増減高</t>
  </si>
  <si>
    <t>令和元年度末現在高</t>
  </si>
  <si>
    <t>　　令和元年度</t>
  </si>
  <si>
    <t>平成29年度</t>
  </si>
  <si>
    <t>　　令和元年度</t>
  </si>
  <si>
    <t>令和元年度</t>
  </si>
  <si>
    <t>令和元年度</t>
  </si>
  <si>
    <t>（～R1.9.30）</t>
  </si>
  <si>
    <t>自動車税環境性能割</t>
  </si>
  <si>
    <t>自動車税種別割</t>
  </si>
  <si>
    <t>令和元年度</t>
  </si>
  <si>
    <t>自動車重量譲与税</t>
  </si>
  <si>
    <t>森林環境譲与税</t>
  </si>
  <si>
    <t>資　料：福井県会計局「令和元年度福井県歳入歳出決算事項別明細書」</t>
  </si>
  <si>
    <t>安心こども基金</t>
  </si>
  <si>
    <t>令和2年福井県統計年鑑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</si>
</sst>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_ * #,##0.0_ ;_ * \-#,##0.0_ ;_ * &quot;-&quot;?_ ;_ @_ "/>
    <numFmt numFmtId="179" formatCode="0_ "/>
    <numFmt numFmtId="180" formatCode="&quot;¥&quot;#,##0_);[Red]\(&quot;¥&quot;#,##0\)"/>
    <numFmt numFmtId="181" formatCode="#,###"/>
    <numFmt numFmtId="182" formatCode="#,##0;&quot;△&quot;#,##0;&quot;-&quot;"/>
    <numFmt numFmtId="183" formatCode="#,##0;[Red]\-#,##0;\-"/>
    <numFmt numFmtId="184" formatCode="#,##0.00_ ;[Red]\-#,##0.00\ "/>
    <numFmt numFmtId="185" formatCode="#,##0;&quot;△ &quot;#,##0"/>
    <numFmt numFmtId="186" formatCode="#,##0.00_ ;\ \-#,##0.00_ ;&quot;-&quot;_ ;_ @_ "/>
    <numFmt numFmtId="187" formatCode="General;;\-"/>
    <numFmt numFmtId="188" formatCode="0&quot;機&quot;"/>
    <numFmt numFmtId="189" formatCode="0&quot;機&quot;;;\-"/>
    <numFmt numFmtId="190" formatCode="0&quot;個&quot;"/>
    <numFmt numFmtId="191" formatCode="0&quot;個&quot;;;\-"/>
    <numFmt numFmtId="192" formatCode="0.00&quot;総&quot;\t"/>
    <numFmt numFmtId="193" formatCode="0.00&quot;総&quot;\t;;\-"/>
    <numFmt numFmtId="194" formatCode="0&quot;隻&quot;"/>
    <numFmt numFmtId="195" formatCode="0&quot;隻&quot;;;\-"/>
    <numFmt numFmtId="196" formatCode="#,##0;\-#,##0;\-"/>
    <numFmt numFmtId="197" formatCode="#,##0.0;[Red]\-#,##0.0"/>
    <numFmt numFmtId="198" formatCode="#,##0.00;&quot;△&quot;#,##0.00;&quot;-&quot;"/>
    <numFmt numFmtId="199" formatCode="#,##0.0_ ;[Red]\-#,##0.0\ ;\-\ "/>
    <numFmt numFmtId="200" formatCode="#,##0.000000000000000000_ ;[Red]\-#,##0.000000000000000000\ "/>
    <numFmt numFmtId="201" formatCode="#,##0;\△\ #,##0;\-"/>
    <numFmt numFmtId="202" formatCode="0.00;\-0.00;\-"/>
    <numFmt numFmtId="203" formatCode="0.0\ ;\△\ 0.0\ ;\-\ "/>
    <numFmt numFmtId="204" formatCode="#,##0.00_ "/>
    <numFmt numFmtId="205" formatCode="_ * #,##0.0_ ;_ * \-#,##0.0_ ;_ * &quot;-&quot;_ ;_ @_ "/>
    <numFmt numFmtId="206" formatCode="[&lt;=999]000;[&lt;=9999]000\-00;000\-0000"/>
    <numFmt numFmtId="207" formatCode="#,##0.0;&quot;△ &quot;#,##0.0"/>
    <numFmt numFmtId="208" formatCode="#,##0.0_);\(#,##0.0\)"/>
    <numFmt numFmtId="209" formatCode="#,##0.0_);\(#,##0.0\);@_ "/>
    <numFmt numFmtId="210" formatCode="#,##0;&quot;△&quot;\ #,##0;\-"/>
    <numFmt numFmtId="211" formatCode="0.0\ ;&quot;△&quot;\ 0.0\ ;\-\ "/>
    <numFmt numFmtId="212" formatCode="0.0_ ;[Red]\-0.0\ "/>
    <numFmt numFmtId="213" formatCode="0_);[Red]\(0\)"/>
    <numFmt numFmtId="214" formatCode="#,##0.00_);[Red]\(#,##0.00\)"/>
    <numFmt numFmtId="215" formatCode="0.0_);[Red]\(0.0\)"/>
    <numFmt numFmtId="216" formatCode="#,##0.000000000000000000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$]ggge&quot;年&quot;m&quot;月&quot;d&quot;日&quot;;@"/>
    <numFmt numFmtId="221" formatCode="[$]gge&quot;年&quot;m&quot;月&quot;d&quot;日&quot;;@"/>
  </numFmts>
  <fonts count="9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12"/>
      <name val="ＭＳ 明朝"/>
      <family val="1"/>
    </font>
    <font>
      <sz val="8"/>
      <color indexed="30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30"/>
      <name val="ＭＳ ゴシック"/>
      <family val="3"/>
    </font>
    <font>
      <sz val="9"/>
      <color indexed="30"/>
      <name val="ＭＳ 明朝"/>
      <family val="1"/>
    </font>
    <font>
      <sz val="8"/>
      <color indexed="30"/>
      <name val="ＭＳ 明朝"/>
      <family val="1"/>
    </font>
    <font>
      <sz val="11"/>
      <color indexed="30"/>
      <name val="ＭＳ 明朝"/>
      <family val="1"/>
    </font>
    <font>
      <sz val="11"/>
      <color indexed="30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FF"/>
      <name val="ＭＳ 明朝"/>
      <family val="1"/>
    </font>
    <font>
      <sz val="10"/>
      <color rgb="FF0000FF"/>
      <name val="ＭＳ ゴシック"/>
      <family val="3"/>
    </font>
    <font>
      <sz val="11"/>
      <color rgb="FF0000FF"/>
      <name val="ＭＳ 明朝"/>
      <family val="1"/>
    </font>
    <font>
      <sz val="8"/>
      <color rgb="FF0070C0"/>
      <name val="ＭＳ 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.5"/>
      <color theme="1"/>
      <name val="ＭＳ 明朝"/>
      <family val="1"/>
    </font>
    <font>
      <sz val="10"/>
      <color rgb="FFFF0000"/>
      <name val="ＭＳ 明朝"/>
      <family val="1"/>
    </font>
    <font>
      <sz val="9"/>
      <color rgb="FF0070C0"/>
      <name val="ＭＳ ゴシック"/>
      <family val="3"/>
    </font>
    <font>
      <sz val="9"/>
      <color rgb="FF0070C0"/>
      <name val="ＭＳ 明朝"/>
      <family val="1"/>
    </font>
    <font>
      <sz val="8"/>
      <color rgb="FF0070C0"/>
      <name val="ＭＳ 明朝"/>
      <family val="1"/>
    </font>
    <font>
      <sz val="11"/>
      <color rgb="FF0070C0"/>
      <name val="ＭＳ 明朝"/>
      <family val="1"/>
    </font>
    <font>
      <sz val="11"/>
      <color rgb="FF0070C0"/>
      <name val="ＭＳ ゴシック"/>
      <family val="3"/>
    </font>
    <font>
      <sz val="11"/>
      <color rgb="FFFF0000"/>
      <name val="ＭＳ Ｐゴシック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6" fillId="0" borderId="13" xfId="64" applyFont="1" applyBorder="1" applyAlignment="1">
      <alignment horizontal="distributed" vertical="center"/>
      <protection/>
    </xf>
    <xf numFmtId="0" fontId="6" fillId="0" borderId="14" xfId="64" applyFont="1" applyBorder="1" applyAlignment="1">
      <alignment horizontal="distributed" vertical="center"/>
      <protection/>
    </xf>
    <xf numFmtId="0" fontId="1" fillId="0" borderId="0" xfId="65" applyFont="1">
      <alignment/>
      <protection/>
    </xf>
    <xf numFmtId="38" fontId="9" fillId="0" borderId="0" xfId="65" applyNumberFormat="1" applyFont="1">
      <alignment/>
      <protection/>
    </xf>
    <xf numFmtId="0" fontId="1" fillId="0" borderId="0" xfId="65" applyFont="1" applyAlignment="1">
      <alignment horizontal="right"/>
      <protection/>
    </xf>
    <xf numFmtId="0" fontId="6" fillId="0" borderId="0" xfId="65" applyFont="1">
      <alignment/>
      <protection/>
    </xf>
    <xf numFmtId="38" fontId="6" fillId="0" borderId="0" xfId="65" applyNumberFormat="1" applyFont="1">
      <alignment/>
      <protection/>
    </xf>
    <xf numFmtId="41" fontId="6" fillId="33" borderId="0" xfId="52" applyNumberFormat="1" applyFont="1" applyFill="1" applyBorder="1" applyAlignment="1">
      <alignment horizontal="right" vertical="center"/>
    </xf>
    <xf numFmtId="41" fontId="6" fillId="33" borderId="0" xfId="52" applyNumberFormat="1" applyFont="1" applyFill="1" applyBorder="1" applyAlignment="1">
      <alignment vertical="center"/>
    </xf>
    <xf numFmtId="0" fontId="6" fillId="0" borderId="14" xfId="65" applyFont="1" applyBorder="1" applyAlignment="1">
      <alignment horizontal="distributed" vertical="center"/>
      <protection/>
    </xf>
    <xf numFmtId="0" fontId="7" fillId="0" borderId="0" xfId="65" applyFont="1">
      <alignment/>
      <protection/>
    </xf>
    <xf numFmtId="41" fontId="6" fillId="0" borderId="0" xfId="52" applyNumberFormat="1" applyFont="1" applyBorder="1" applyAlignment="1">
      <alignment horizontal="right" vertical="center"/>
    </xf>
    <xf numFmtId="41" fontId="6" fillId="0" borderId="0" xfId="52" applyNumberFormat="1" applyFont="1" applyBorder="1" applyAlignment="1">
      <alignment vertical="center"/>
    </xf>
    <xf numFmtId="41" fontId="6" fillId="0" borderId="15" xfId="52" applyNumberFormat="1" applyFont="1" applyBorder="1" applyAlignment="1">
      <alignment vertical="center"/>
    </xf>
    <xf numFmtId="0" fontId="6" fillId="0" borderId="0" xfId="65" applyFont="1" applyAlignment="1">
      <alignment horizontal="distributed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6" fillId="0" borderId="16" xfId="65" applyFont="1" applyBorder="1" applyAlignment="1">
      <alignment horizontal="distributed" vertical="center" wrapText="1"/>
      <protection/>
    </xf>
    <xf numFmtId="0" fontId="6" fillId="0" borderId="17" xfId="65" applyFont="1" applyBorder="1" applyAlignment="1">
      <alignment horizontal="distributed" vertical="center"/>
      <protection/>
    </xf>
    <xf numFmtId="0" fontId="6" fillId="0" borderId="17" xfId="65" applyFont="1" applyBorder="1" applyAlignment="1">
      <alignment horizontal="distributed" vertical="center" wrapText="1"/>
      <protection/>
    </xf>
    <xf numFmtId="0" fontId="6" fillId="0" borderId="18" xfId="65" applyFont="1" applyBorder="1" applyAlignment="1">
      <alignment horizontal="distributed" vertical="center" wrapText="1"/>
      <protection/>
    </xf>
    <xf numFmtId="0" fontId="6" fillId="0" borderId="18" xfId="65" applyFont="1" applyBorder="1" applyAlignment="1">
      <alignment horizontal="distributed" vertical="center"/>
      <protection/>
    </xf>
    <xf numFmtId="0" fontId="6" fillId="0" borderId="19" xfId="65" applyFont="1" applyBorder="1" applyAlignment="1">
      <alignment horizontal="distributed" vertical="center"/>
      <protection/>
    </xf>
    <xf numFmtId="0" fontId="1" fillId="0" borderId="0" xfId="65" applyFont="1" applyBorder="1" applyAlignment="1">
      <alignment horizontal="right"/>
      <protection/>
    </xf>
    <xf numFmtId="0" fontId="1" fillId="0" borderId="0" xfId="65" applyFont="1" applyBorder="1">
      <alignment/>
      <protection/>
    </xf>
    <xf numFmtId="0" fontId="6" fillId="0" borderId="0" xfId="65" applyFont="1" applyBorder="1">
      <alignment/>
      <protection/>
    </xf>
    <xf numFmtId="0" fontId="3" fillId="0" borderId="0" xfId="65" applyFont="1" applyAlignment="1">
      <alignment horizontal="center"/>
      <protection/>
    </xf>
    <xf numFmtId="0" fontId="4" fillId="0" borderId="0" xfId="65" applyFont="1">
      <alignment/>
      <protection/>
    </xf>
    <xf numFmtId="0" fontId="11" fillId="0" borderId="0" xfId="0" applyFont="1" applyAlignment="1">
      <alignment/>
    </xf>
    <xf numFmtId="0" fontId="61" fillId="0" borderId="0" xfId="43" applyAlignment="1" applyProtection="1" quotePrefix="1">
      <alignment/>
      <protection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183" fontId="10" fillId="0" borderId="0" xfId="49" applyNumberFormat="1" applyFont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Border="1" applyAlignment="1">
      <alignment horizontal="distributed" vertical="center"/>
    </xf>
    <xf numFmtId="183" fontId="12" fillId="0" borderId="0" xfId="49" applyNumberFormat="1" applyFont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1" xfId="0" applyFont="1" applyBorder="1" applyAlignment="1">
      <alignment horizontal="distributed" vertical="center"/>
    </xf>
    <xf numFmtId="182" fontId="75" fillId="33" borderId="0" xfId="49" applyNumberFormat="1" applyFont="1" applyFill="1" applyBorder="1" applyAlignment="1">
      <alignment vertical="center"/>
    </xf>
    <xf numFmtId="182" fontId="76" fillId="33" borderId="0" xfId="49" applyNumberFormat="1" applyFont="1" applyFill="1" applyBorder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15" xfId="49" applyNumberFormat="1" applyFont="1" applyFill="1" applyBorder="1" applyAlignment="1">
      <alignment vertical="center"/>
    </xf>
    <xf numFmtId="182" fontId="10" fillId="33" borderId="0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2" fillId="0" borderId="14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61" fillId="0" borderId="0" xfId="43" applyFill="1" applyAlignment="1" applyProtection="1">
      <alignment/>
      <protection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2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12" fillId="0" borderId="12" xfId="0" applyFont="1" applyBorder="1" applyAlignment="1">
      <alignment horizontal="distributed" vertical="center"/>
    </xf>
    <xf numFmtId="38" fontId="10" fillId="0" borderId="0" xfId="0" applyNumberFormat="1" applyFont="1" applyAlignment="1">
      <alignment/>
    </xf>
    <xf numFmtId="189" fontId="1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shrinkToFit="1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98" fontId="14" fillId="0" borderId="0" xfId="49" applyNumberFormat="1" applyFont="1" applyAlignment="1">
      <alignment vertical="center"/>
    </xf>
    <xf numFmtId="184" fontId="17" fillId="0" borderId="15" xfId="49" applyNumberFormat="1" applyFont="1" applyBorder="1" applyAlignment="1">
      <alignment horizontal="distributed" vertical="center" wrapText="1"/>
    </xf>
    <xf numFmtId="184" fontId="17" fillId="0" borderId="15" xfId="49" applyNumberFormat="1" applyFont="1" applyBorder="1" applyAlignment="1">
      <alignment horizontal="distributed" vertical="center"/>
    </xf>
    <xf numFmtId="184" fontId="14" fillId="0" borderId="15" xfId="49" applyNumberFormat="1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vertical="center"/>
    </xf>
    <xf numFmtId="38" fontId="77" fillId="0" borderId="0" xfId="0" applyNumberFormat="1" applyFont="1" applyAlignment="1">
      <alignment/>
    </xf>
    <xf numFmtId="196" fontId="10" fillId="0" borderId="15" xfId="52" applyNumberFormat="1" applyFont="1" applyFill="1" applyBorder="1" applyAlignment="1">
      <alignment vertical="center"/>
    </xf>
    <xf numFmtId="196" fontId="10" fillId="0" borderId="0" xfId="52" applyNumberFormat="1" applyFont="1" applyFill="1" applyBorder="1" applyAlignment="1">
      <alignment vertical="center"/>
    </xf>
    <xf numFmtId="196" fontId="10" fillId="0" borderId="0" xfId="52" applyNumberFormat="1" applyFont="1" applyFill="1" applyBorder="1" applyAlignment="1">
      <alignment horizontal="right" vertical="center"/>
    </xf>
    <xf numFmtId="0" fontId="8" fillId="0" borderId="18" xfId="64" applyFont="1" applyFill="1" applyBorder="1" applyAlignment="1">
      <alignment horizontal="distributed" vertical="center" wrapText="1"/>
      <protection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distributed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indent="2"/>
    </xf>
    <xf numFmtId="0" fontId="10" fillId="0" borderId="14" xfId="0" applyFont="1" applyFill="1" applyBorder="1" applyAlignment="1">
      <alignment horizontal="left" indent="2"/>
    </xf>
    <xf numFmtId="0" fontId="10" fillId="0" borderId="25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0" fillId="0" borderId="0" xfId="0" applyAlignment="1">
      <alignment horizontal="left" indent="1"/>
    </xf>
    <xf numFmtId="0" fontId="61" fillId="0" borderId="0" xfId="43" applyAlignment="1" applyProtection="1">
      <alignment/>
      <protection/>
    </xf>
    <xf numFmtId="183" fontId="75" fillId="0" borderId="0" xfId="0" applyNumberFormat="1" applyFont="1" applyAlignment="1">
      <alignment/>
    </xf>
    <xf numFmtId="199" fontId="10" fillId="0" borderId="0" xfId="0" applyNumberFormat="1" applyFont="1" applyFill="1" applyAlignment="1">
      <alignment/>
    </xf>
    <xf numFmtId="199" fontId="75" fillId="0" borderId="0" xfId="0" applyNumberFormat="1" applyFont="1" applyFill="1" applyAlignment="1">
      <alignment/>
    </xf>
    <xf numFmtId="196" fontId="75" fillId="0" borderId="0" xfId="49" applyNumberFormat="1" applyFont="1" applyFill="1" applyBorder="1" applyAlignment="1">
      <alignment/>
    </xf>
    <xf numFmtId="201" fontId="10" fillId="0" borderId="0" xfId="49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98" fontId="8" fillId="0" borderId="0" xfId="49" applyNumberFormat="1" applyFont="1" applyAlignment="1">
      <alignment vertical="center"/>
    </xf>
    <xf numFmtId="198" fontId="8" fillId="0" borderId="0" xfId="49" applyNumberFormat="1" applyFont="1" applyAlignment="1">
      <alignment horizontal="right" vertical="center"/>
    </xf>
    <xf numFmtId="198" fontId="8" fillId="0" borderId="15" xfId="49" applyNumberFormat="1" applyFont="1" applyBorder="1" applyAlignment="1">
      <alignment vertical="center"/>
    </xf>
    <xf numFmtId="198" fontId="16" fillId="0" borderId="22" xfId="49" applyNumberFormat="1" applyFont="1" applyBorder="1" applyAlignment="1">
      <alignment vertical="center"/>
    </xf>
    <xf numFmtId="198" fontId="16" fillId="0" borderId="27" xfId="49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97" fontId="1" fillId="0" borderId="0" xfId="49" applyNumberFormat="1" applyFont="1" applyFill="1" applyAlignment="1">
      <alignment/>
    </xf>
    <xf numFmtId="197" fontId="10" fillId="0" borderId="0" xfId="49" applyNumberFormat="1" applyFont="1" applyFill="1" applyAlignment="1">
      <alignment/>
    </xf>
    <xf numFmtId="197" fontId="75" fillId="0" borderId="0" xfId="49" applyNumberFormat="1" applyFont="1" applyFill="1" applyAlignment="1">
      <alignment/>
    </xf>
    <xf numFmtId="0" fontId="10" fillId="0" borderId="26" xfId="0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0" fontId="10" fillId="0" borderId="25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distributed"/>
    </xf>
    <xf numFmtId="196" fontId="1" fillId="0" borderId="0" xfId="0" applyNumberFormat="1" applyFont="1" applyFill="1" applyAlignment="1">
      <alignment/>
    </xf>
    <xf numFmtId="0" fontId="10" fillId="0" borderId="28" xfId="0" applyFont="1" applyFill="1" applyBorder="1" applyAlignment="1">
      <alignment/>
    </xf>
    <xf numFmtId="0" fontId="10" fillId="0" borderId="2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 wrapText="1"/>
    </xf>
    <xf numFmtId="0" fontId="10" fillId="0" borderId="0" xfId="64" applyFont="1" applyFill="1">
      <alignment/>
      <protection/>
    </xf>
    <xf numFmtId="0" fontId="8" fillId="0" borderId="14" xfId="0" applyFont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61" fillId="0" borderId="0" xfId="43" applyFill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7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 wrapText="1"/>
    </xf>
    <xf numFmtId="0" fontId="10" fillId="0" borderId="0" xfId="0" applyNumberFormat="1" applyFont="1" applyFill="1" applyAlignment="1">
      <alignment/>
    </xf>
    <xf numFmtId="0" fontId="10" fillId="0" borderId="20" xfId="0" applyFont="1" applyFill="1" applyBorder="1" applyAlignment="1">
      <alignment horizontal="distributed" vertical="center"/>
    </xf>
    <xf numFmtId="183" fontId="75" fillId="0" borderId="0" xfId="0" applyNumberFormat="1" applyFont="1" applyFill="1" applyAlignment="1">
      <alignment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185" fontId="10" fillId="0" borderId="0" xfId="49" applyNumberFormat="1" applyFont="1" applyFill="1" applyBorder="1" applyAlignment="1">
      <alignment vertical="center"/>
    </xf>
    <xf numFmtId="183" fontId="1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28" xfId="0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98" fontId="78" fillId="0" borderId="29" xfId="49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Fill="1" applyAlignment="1">
      <alignment vertical="center"/>
    </xf>
    <xf numFmtId="38" fontId="10" fillId="0" borderId="27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82" fontId="10" fillId="0" borderId="0" xfId="49" applyNumberFormat="1" applyFont="1" applyFill="1" applyBorder="1" applyAlignment="1">
      <alignment vertical="center"/>
    </xf>
    <xf numFmtId="182" fontId="76" fillId="0" borderId="0" xfId="49" applyNumberFormat="1" applyFont="1" applyFill="1" applyBorder="1" applyAlignment="1">
      <alignment vertical="center"/>
    </xf>
    <xf numFmtId="0" fontId="6" fillId="0" borderId="0" xfId="64" applyFont="1" applyBorder="1" applyAlignment="1">
      <alignment horizontal="distributed" vertical="center"/>
      <protection/>
    </xf>
    <xf numFmtId="41" fontId="6" fillId="0" borderId="0" xfId="65" applyNumberFormat="1" applyFont="1" applyAlignment="1">
      <alignment vertical="center"/>
      <protection/>
    </xf>
    <xf numFmtId="210" fontId="10" fillId="0" borderId="15" xfId="49" applyNumberFormat="1" applyFont="1" applyFill="1" applyBorder="1" applyAlignment="1">
      <alignment/>
    </xf>
    <xf numFmtId="210" fontId="10" fillId="0" borderId="0" xfId="49" applyNumberFormat="1" applyFont="1" applyFill="1" applyAlignment="1">
      <alignment/>
    </xf>
    <xf numFmtId="211" fontId="10" fillId="0" borderId="0" xfId="49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0" fontId="10" fillId="0" borderId="0" xfId="0" applyFont="1" applyBorder="1" applyAlignment="1">
      <alignment vertical="center"/>
    </xf>
    <xf numFmtId="38" fontId="10" fillId="0" borderId="28" xfId="49" applyFont="1" applyFill="1" applyBorder="1" applyAlignment="1">
      <alignment vertical="center"/>
    </xf>
    <xf numFmtId="201" fontId="10" fillId="0" borderId="28" xfId="49" applyNumberFormat="1" applyFont="1" applyFill="1" applyBorder="1" applyAlignment="1">
      <alignment vertical="center"/>
    </xf>
    <xf numFmtId="201" fontId="75" fillId="0" borderId="0" xfId="49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38" fontId="10" fillId="0" borderId="12" xfId="0" applyNumberFormat="1" applyFont="1" applyFill="1" applyBorder="1" applyAlignment="1">
      <alignment horizontal="distributed" vertical="center"/>
    </xf>
    <xf numFmtId="212" fontId="10" fillId="0" borderId="12" xfId="0" applyNumberFormat="1" applyFont="1" applyFill="1" applyBorder="1" applyAlignment="1">
      <alignment horizontal="center" vertical="center"/>
    </xf>
    <xf numFmtId="212" fontId="10" fillId="0" borderId="29" xfId="0" applyNumberFormat="1" applyFont="1" applyFill="1" applyBorder="1" applyAlignment="1">
      <alignment horizontal="center" vertical="center"/>
    </xf>
    <xf numFmtId="38" fontId="10" fillId="0" borderId="28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38" fontId="10" fillId="0" borderId="0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182" fontId="12" fillId="0" borderId="0" xfId="49" applyNumberFormat="1" applyFont="1" applyFill="1" applyBorder="1" applyAlignment="1">
      <alignment vertical="center"/>
    </xf>
    <xf numFmtId="182" fontId="12" fillId="33" borderId="0" xfId="49" applyNumberFormat="1" applyFont="1" applyFill="1" applyBorder="1" applyAlignment="1">
      <alignment vertical="center"/>
    </xf>
    <xf numFmtId="198" fontId="14" fillId="0" borderId="0" xfId="49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198" fontId="8" fillId="0" borderId="0" xfId="49" applyNumberFormat="1" applyFont="1" applyBorder="1" applyAlignment="1">
      <alignment vertical="center"/>
    </xf>
    <xf numFmtId="198" fontId="8" fillId="0" borderId="0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63" applyFont="1" applyBorder="1" applyAlignment="1">
      <alignment vertical="center"/>
      <protection/>
    </xf>
    <xf numFmtId="4" fontId="14" fillId="0" borderId="0" xfId="49" applyNumberFormat="1" applyFont="1" applyAlignment="1">
      <alignment vertical="center"/>
    </xf>
    <xf numFmtId="0" fontId="61" fillId="0" borderId="0" xfId="43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95" fontId="1" fillId="0" borderId="15" xfId="0" applyNumberFormat="1" applyFont="1" applyFill="1" applyBorder="1" applyAlignment="1">
      <alignment horizontal="center" vertical="center"/>
    </xf>
    <xf numFmtId="193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87" fontId="1" fillId="0" borderId="15" xfId="0" applyNumberFormat="1" applyFont="1" applyFill="1" applyBorder="1" applyAlignment="1">
      <alignment horizontal="center" vertical="center"/>
    </xf>
    <xf numFmtId="191" fontId="1" fillId="0" borderId="1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distributed" vertical="center"/>
    </xf>
    <xf numFmtId="186" fontId="1" fillId="0" borderId="15" xfId="49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22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shrinkToFit="1"/>
    </xf>
    <xf numFmtId="41" fontId="1" fillId="0" borderId="0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41" fontId="1" fillId="0" borderId="31" xfId="49" applyNumberFormat="1" applyFont="1" applyFill="1" applyBorder="1" applyAlignment="1">
      <alignment vertical="center"/>
    </xf>
    <xf numFmtId="41" fontId="1" fillId="0" borderId="15" xfId="49" applyNumberFormat="1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61" fillId="0" borderId="0" xfId="43" applyFill="1" applyAlignment="1" applyProtection="1">
      <alignment/>
      <protection/>
    </xf>
    <xf numFmtId="0" fontId="10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/>
    </xf>
    <xf numFmtId="202" fontId="75" fillId="0" borderId="0" xfId="49" applyNumberFormat="1" applyFont="1" applyFill="1" applyAlignment="1">
      <alignment/>
    </xf>
    <xf numFmtId="202" fontId="75" fillId="0" borderId="0" xfId="0" applyNumberFormat="1" applyFont="1" applyFill="1" applyAlignment="1">
      <alignment/>
    </xf>
    <xf numFmtId="0" fontId="10" fillId="0" borderId="27" xfId="0" applyFont="1" applyFill="1" applyBorder="1" applyAlignment="1">
      <alignment/>
    </xf>
    <xf numFmtId="38" fontId="77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41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197" fontId="12" fillId="0" borderId="0" xfId="49" applyNumberFormat="1" applyFont="1" applyFill="1" applyAlignment="1">
      <alignment/>
    </xf>
    <xf numFmtId="0" fontId="12" fillId="0" borderId="14" xfId="0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/>
    </xf>
    <xf numFmtId="0" fontId="79" fillId="0" borderId="0" xfId="43" applyFont="1" applyFill="1" applyAlignment="1" applyProtection="1">
      <alignment/>
      <protection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0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4" fillId="0" borderId="32" xfId="0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0" fontId="84" fillId="0" borderId="27" xfId="0" applyFont="1" applyFill="1" applyBorder="1" applyAlignment="1">
      <alignment vertical="center"/>
    </xf>
    <xf numFmtId="0" fontId="84" fillId="0" borderId="13" xfId="0" applyFont="1" applyFill="1" applyBorder="1" applyAlignment="1">
      <alignment vertical="center"/>
    </xf>
    <xf numFmtId="0" fontId="81" fillId="0" borderId="12" xfId="0" applyFont="1" applyFill="1" applyBorder="1" applyAlignment="1">
      <alignment horizontal="distributed" vertical="center"/>
    </xf>
    <xf numFmtId="0" fontId="81" fillId="0" borderId="0" xfId="0" applyFont="1" applyFill="1" applyBorder="1" applyAlignment="1">
      <alignment horizontal="distributed"/>
    </xf>
    <xf numFmtId="0" fontId="81" fillId="0" borderId="20" xfId="0" applyFont="1" applyFill="1" applyBorder="1" applyAlignment="1">
      <alignment horizontal="distributed" indent="1"/>
    </xf>
    <xf numFmtId="183" fontId="81" fillId="0" borderId="0" xfId="49" applyNumberFormat="1" applyFont="1" applyFill="1" applyAlignment="1">
      <alignment horizontal="right"/>
    </xf>
    <xf numFmtId="38" fontId="81" fillId="0" borderId="0" xfId="49" applyFont="1" applyFill="1" applyAlignment="1">
      <alignment/>
    </xf>
    <xf numFmtId="0" fontId="84" fillId="0" borderId="0" xfId="0" applyFont="1" applyFill="1" applyAlignment="1">
      <alignment/>
    </xf>
    <xf numFmtId="0" fontId="81" fillId="0" borderId="14" xfId="0" applyFont="1" applyFill="1" applyBorder="1" applyAlignment="1">
      <alignment horizontal="distributed" indent="1"/>
    </xf>
    <xf numFmtId="0" fontId="81" fillId="0" borderId="14" xfId="0" applyFont="1" applyFill="1" applyBorder="1" applyAlignment="1">
      <alignment horizontal="left" indent="1" shrinkToFit="1"/>
    </xf>
    <xf numFmtId="40" fontId="81" fillId="0" borderId="0" xfId="49" applyNumberFormat="1" applyFont="1" applyFill="1" applyAlignment="1">
      <alignment/>
    </xf>
    <xf numFmtId="184" fontId="81" fillId="0" borderId="0" xfId="49" applyNumberFormat="1" applyFont="1" applyFill="1" applyAlignment="1">
      <alignment/>
    </xf>
    <xf numFmtId="184" fontId="82" fillId="0" borderId="0" xfId="49" applyNumberFormat="1" applyFont="1" applyFill="1" applyAlignment="1">
      <alignment/>
    </xf>
    <xf numFmtId="0" fontId="81" fillId="0" borderId="0" xfId="0" applyFont="1" applyFill="1" applyBorder="1" applyAlignment="1">
      <alignment horizontal="distributed" shrinkToFit="1"/>
    </xf>
    <xf numFmtId="0" fontId="81" fillId="0" borderId="0" xfId="0" applyFont="1" applyFill="1" applyBorder="1" applyAlignment="1">
      <alignment horizontal="distributed" wrapText="1" shrinkToFit="1"/>
    </xf>
    <xf numFmtId="183" fontId="81" fillId="0" borderId="0" xfId="49" applyNumberFormat="1" applyFont="1" applyFill="1" applyBorder="1" applyAlignment="1">
      <alignment horizontal="right"/>
    </xf>
    <xf numFmtId="38" fontId="81" fillId="0" borderId="0" xfId="49" applyFont="1" applyFill="1" applyBorder="1" applyAlignment="1">
      <alignment/>
    </xf>
    <xf numFmtId="0" fontId="82" fillId="0" borderId="0" xfId="0" applyFont="1" applyFill="1" applyBorder="1" applyAlignment="1">
      <alignment/>
    </xf>
    <xf numFmtId="38" fontId="81" fillId="0" borderId="27" xfId="49" applyFont="1" applyFill="1" applyBorder="1" applyAlignment="1">
      <alignment/>
    </xf>
    <xf numFmtId="0" fontId="82" fillId="0" borderId="27" xfId="0" applyFont="1" applyFill="1" applyBorder="1" applyAlignment="1">
      <alignment/>
    </xf>
    <xf numFmtId="0" fontId="1" fillId="0" borderId="0" xfId="64" applyFont="1" applyFill="1">
      <alignment/>
      <protection/>
    </xf>
    <xf numFmtId="0" fontId="4" fillId="0" borderId="0" xfId="64" applyFont="1" applyFill="1">
      <alignment/>
      <protection/>
    </xf>
    <xf numFmtId="0" fontId="3" fillId="0" borderId="0" xfId="64" applyFont="1" applyFill="1" applyAlignment="1">
      <alignment horizontal="center"/>
      <protection/>
    </xf>
    <xf numFmtId="0" fontId="6" fillId="0" borderId="0" xfId="64" applyFont="1" applyFill="1" applyBorder="1">
      <alignment/>
      <protection/>
    </xf>
    <xf numFmtId="0" fontId="1" fillId="0" borderId="0" xfId="64" applyFont="1" applyFill="1" applyBorder="1">
      <alignment/>
      <protection/>
    </xf>
    <xf numFmtId="0" fontId="1" fillId="0" borderId="0" xfId="64" applyFont="1" applyFill="1" applyBorder="1" applyAlignment="1">
      <alignment/>
      <protection/>
    </xf>
    <xf numFmtId="0" fontId="1" fillId="0" borderId="0" xfId="64" applyFont="1" applyFill="1" applyBorder="1" applyAlignment="1">
      <alignment horizontal="right"/>
      <protection/>
    </xf>
    <xf numFmtId="0" fontId="1" fillId="0" borderId="0" xfId="64" applyFont="1" applyFill="1" applyBorder="1" applyAlignment="1">
      <alignment horizontal="left"/>
      <protection/>
    </xf>
    <xf numFmtId="0" fontId="10" fillId="0" borderId="19" xfId="64" applyFont="1" applyFill="1" applyBorder="1" applyAlignment="1">
      <alignment horizontal="distributed" vertical="center"/>
      <protection/>
    </xf>
    <xf numFmtId="0" fontId="10" fillId="0" borderId="17" xfId="64" applyFont="1" applyFill="1" applyBorder="1" applyAlignment="1">
      <alignment horizontal="distributed" vertical="center"/>
      <protection/>
    </xf>
    <xf numFmtId="0" fontId="10" fillId="0" borderId="18" xfId="64" applyFont="1" applyFill="1" applyBorder="1" applyAlignment="1">
      <alignment horizontal="distributed" vertical="center"/>
      <protection/>
    </xf>
    <xf numFmtId="0" fontId="10" fillId="0" borderId="18" xfId="64" applyFont="1" applyFill="1" applyBorder="1" applyAlignment="1">
      <alignment horizontal="distributed" vertical="center" wrapText="1"/>
      <protection/>
    </xf>
    <xf numFmtId="0" fontId="8" fillId="0" borderId="17" xfId="64" applyFont="1" applyFill="1" applyBorder="1" applyAlignment="1">
      <alignment horizontal="distributed" vertical="center" wrapText="1"/>
      <protection/>
    </xf>
    <xf numFmtId="0" fontId="10" fillId="0" borderId="16" xfId="64" applyFont="1" applyFill="1" applyBorder="1" applyAlignment="1">
      <alignment horizontal="distributed" vertical="center" wrapText="1"/>
      <protection/>
    </xf>
    <xf numFmtId="0" fontId="8" fillId="0" borderId="16" xfId="64" applyFont="1" applyFill="1" applyBorder="1" applyAlignment="1">
      <alignment horizontal="distributed" vertical="center"/>
      <protection/>
    </xf>
    <xf numFmtId="0" fontId="10" fillId="0" borderId="16" xfId="64" applyFont="1" applyFill="1" applyBorder="1" applyAlignment="1">
      <alignment horizontal="distributed" vertical="center"/>
      <protection/>
    </xf>
    <xf numFmtId="0" fontId="10" fillId="0" borderId="0" xfId="64" applyFont="1" applyFill="1" applyAlignment="1">
      <alignment horizontal="distributed" vertical="center"/>
      <protection/>
    </xf>
    <xf numFmtId="196" fontId="1" fillId="0" borderId="0" xfId="64" applyNumberFormat="1" applyFont="1" applyFill="1" applyAlignment="1">
      <alignment vertical="center"/>
      <protection/>
    </xf>
    <xf numFmtId="0" fontId="10" fillId="0" borderId="14" xfId="64" applyFont="1" applyFill="1" applyBorder="1" applyAlignment="1">
      <alignment horizontal="distributed" vertical="center"/>
      <protection/>
    </xf>
    <xf numFmtId="0" fontId="10" fillId="0" borderId="14" xfId="64" applyFont="1" applyFill="1" applyBorder="1" applyAlignment="1">
      <alignment horizontal="distributed" vertical="center"/>
      <protection/>
    </xf>
    <xf numFmtId="0" fontId="10" fillId="0" borderId="13" xfId="64" applyFont="1" applyFill="1" applyBorder="1" applyAlignment="1">
      <alignment horizontal="distributed" vertical="center"/>
      <protection/>
    </xf>
    <xf numFmtId="0" fontId="10" fillId="0" borderId="0" xfId="64" applyFont="1" applyFill="1" applyBorder="1">
      <alignment/>
      <protection/>
    </xf>
    <xf numFmtId="0" fontId="10" fillId="0" borderId="0" xfId="63" applyFont="1" applyFill="1" applyBorder="1" applyAlignment="1">
      <alignment vertical="center"/>
      <protection/>
    </xf>
    <xf numFmtId="0" fontId="1" fillId="0" borderId="0" xfId="64" applyFont="1" applyFill="1" applyAlignment="1">
      <alignment horizontal="right"/>
      <protection/>
    </xf>
    <xf numFmtId="38" fontId="9" fillId="0" borderId="0" xfId="64" applyNumberFormat="1" applyFont="1" applyFill="1">
      <alignment/>
      <protection/>
    </xf>
    <xf numFmtId="196" fontId="1" fillId="0" borderId="0" xfId="64" applyNumberFormat="1" applyFont="1" applyFill="1">
      <alignment/>
      <protection/>
    </xf>
    <xf numFmtId="38" fontId="10" fillId="0" borderId="31" xfId="49" applyNumberFormat="1" applyFont="1" applyFill="1" applyBorder="1" applyAlignment="1">
      <alignment/>
    </xf>
    <xf numFmtId="38" fontId="10" fillId="0" borderId="0" xfId="49" applyNumberFormat="1" applyFont="1" applyFill="1" applyBorder="1" applyAlignment="1">
      <alignment/>
    </xf>
    <xf numFmtId="38" fontId="10" fillId="0" borderId="0" xfId="49" applyNumberFormat="1" applyFont="1" applyFill="1" applyBorder="1" applyAlignment="1">
      <alignment horizontal="right"/>
    </xf>
    <xf numFmtId="212" fontId="10" fillId="0" borderId="28" xfId="49" applyNumberFormat="1" applyFont="1" applyFill="1" applyBorder="1" applyAlignment="1">
      <alignment/>
    </xf>
    <xf numFmtId="38" fontId="10" fillId="0" borderId="15" xfId="49" applyNumberFormat="1" applyFont="1" applyFill="1" applyBorder="1" applyAlignment="1">
      <alignment/>
    </xf>
    <xf numFmtId="212" fontId="10" fillId="0" borderId="0" xfId="49" applyNumberFormat="1" applyFont="1" applyFill="1" applyBorder="1" applyAlignment="1">
      <alignment/>
    </xf>
    <xf numFmtId="38" fontId="10" fillId="0" borderId="33" xfId="49" applyNumberFormat="1" applyFont="1" applyFill="1" applyBorder="1" applyAlignment="1">
      <alignment/>
    </xf>
    <xf numFmtId="38" fontId="10" fillId="0" borderId="34" xfId="49" applyNumberFormat="1" applyFont="1" applyFill="1" applyBorder="1" applyAlignment="1">
      <alignment/>
    </xf>
    <xf numFmtId="38" fontId="10" fillId="0" borderId="34" xfId="49" applyNumberFormat="1" applyFont="1" applyFill="1" applyBorder="1" applyAlignment="1">
      <alignment horizontal="right"/>
    </xf>
    <xf numFmtId="212" fontId="10" fillId="0" borderId="34" xfId="49" applyNumberFormat="1" applyFont="1" applyFill="1" applyBorder="1" applyAlignment="1">
      <alignment/>
    </xf>
    <xf numFmtId="38" fontId="10" fillId="0" borderId="35" xfId="49" applyNumberFormat="1" applyFont="1" applyFill="1" applyBorder="1" applyAlignment="1">
      <alignment/>
    </xf>
    <xf numFmtId="210" fontId="10" fillId="0" borderId="0" xfId="49" applyNumberFormat="1" applyFont="1" applyFill="1" applyBorder="1" applyAlignment="1">
      <alignment horizontal="right"/>
    </xf>
    <xf numFmtId="212" fontId="10" fillId="0" borderId="36" xfId="49" applyNumberFormat="1" applyFont="1" applyFill="1" applyBorder="1" applyAlignment="1">
      <alignment/>
    </xf>
    <xf numFmtId="210" fontId="10" fillId="0" borderId="34" xfId="49" applyNumberFormat="1" applyFont="1" applyFill="1" applyBorder="1" applyAlignment="1">
      <alignment horizontal="right"/>
    </xf>
    <xf numFmtId="210" fontId="10" fillId="0" borderId="0" xfId="49" applyNumberFormat="1" applyFont="1" applyFill="1" applyBorder="1" applyAlignment="1">
      <alignment/>
    </xf>
    <xf numFmtId="212" fontId="10" fillId="0" borderId="0" xfId="49" applyNumberFormat="1" applyFont="1" applyFill="1" applyBorder="1" applyAlignment="1">
      <alignment horizontal="right"/>
    </xf>
    <xf numFmtId="210" fontId="10" fillId="0" borderId="34" xfId="49" applyNumberFormat="1" applyFont="1" applyFill="1" applyBorder="1" applyAlignment="1">
      <alignment/>
    </xf>
    <xf numFmtId="38" fontId="10" fillId="0" borderId="36" xfId="49" applyNumberFormat="1" applyFont="1" applyFill="1" applyBorder="1" applyAlignment="1">
      <alignment/>
    </xf>
    <xf numFmtId="212" fontId="10" fillId="0" borderId="36" xfId="49" applyNumberFormat="1" applyFont="1" applyFill="1" applyBorder="1" applyAlignment="1">
      <alignment horizontal="right"/>
    </xf>
    <xf numFmtId="210" fontId="10" fillId="0" borderId="33" xfId="49" applyNumberFormat="1" applyFont="1" applyFill="1" applyBorder="1" applyAlignment="1">
      <alignment/>
    </xf>
    <xf numFmtId="212" fontId="10" fillId="0" borderId="27" xfId="49" applyNumberFormat="1" applyFont="1" applyFill="1" applyBorder="1" applyAlignment="1">
      <alignment/>
    </xf>
    <xf numFmtId="210" fontId="12" fillId="0" borderId="15" xfId="49" applyNumberFormat="1" applyFont="1" applyFill="1" applyBorder="1" applyAlignment="1">
      <alignment/>
    </xf>
    <xf numFmtId="210" fontId="12" fillId="0" borderId="0" xfId="49" applyNumberFormat="1" applyFont="1" applyFill="1" applyAlignment="1">
      <alignment/>
    </xf>
    <xf numFmtId="211" fontId="12" fillId="0" borderId="0" xfId="49" applyNumberFormat="1" applyFont="1" applyFill="1" applyAlignment="1">
      <alignment/>
    </xf>
    <xf numFmtId="211" fontId="10" fillId="0" borderId="0" xfId="49" applyNumberFormat="1" applyFont="1" applyFill="1" applyBorder="1" applyAlignment="1">
      <alignment/>
    </xf>
    <xf numFmtId="210" fontId="10" fillId="0" borderId="22" xfId="49" applyNumberFormat="1" applyFont="1" applyFill="1" applyBorder="1" applyAlignment="1">
      <alignment/>
    </xf>
    <xf numFmtId="210" fontId="10" fillId="0" borderId="27" xfId="49" applyNumberFormat="1" applyFont="1" applyFill="1" applyBorder="1" applyAlignment="1">
      <alignment/>
    </xf>
    <xf numFmtId="211" fontId="10" fillId="0" borderId="27" xfId="49" applyNumberFormat="1" applyFont="1" applyFill="1" applyBorder="1" applyAlignment="1">
      <alignment/>
    </xf>
    <xf numFmtId="41" fontId="12" fillId="0" borderId="0" xfId="49" applyNumberFormat="1" applyFont="1" applyFill="1" applyAlignment="1">
      <alignment vertical="center"/>
    </xf>
    <xf numFmtId="178" fontId="12" fillId="0" borderId="0" xfId="49" applyNumberFormat="1" applyFont="1" applyFill="1" applyAlignment="1">
      <alignment vertical="center"/>
    </xf>
    <xf numFmtId="41" fontId="10" fillId="0" borderId="0" xfId="49" applyNumberFormat="1" applyFont="1" applyFill="1" applyAlignment="1">
      <alignment horizontal="right" vertical="center"/>
    </xf>
    <xf numFmtId="205" fontId="10" fillId="0" borderId="0" xfId="49" applyNumberFormat="1" applyFont="1" applyFill="1" applyAlignment="1">
      <alignment horizontal="right" vertical="center"/>
    </xf>
    <xf numFmtId="41" fontId="10" fillId="0" borderId="22" xfId="49" applyNumberFormat="1" applyFont="1" applyFill="1" applyBorder="1" applyAlignment="1">
      <alignment vertical="center"/>
    </xf>
    <xf numFmtId="41" fontId="10" fillId="0" borderId="27" xfId="49" applyNumberFormat="1" applyFont="1" applyFill="1" applyBorder="1" applyAlignment="1">
      <alignment vertical="center"/>
    </xf>
    <xf numFmtId="178" fontId="10" fillId="0" borderId="27" xfId="49" applyNumberFormat="1" applyFont="1" applyFill="1" applyBorder="1" applyAlignment="1">
      <alignment vertical="center"/>
    </xf>
    <xf numFmtId="196" fontId="12" fillId="0" borderId="15" xfId="52" applyNumberFormat="1" applyFont="1" applyFill="1" applyBorder="1" applyAlignment="1">
      <alignment vertical="center"/>
    </xf>
    <xf numFmtId="196" fontId="12" fillId="0" borderId="0" xfId="52" applyNumberFormat="1" applyFont="1" applyFill="1" applyBorder="1" applyAlignment="1">
      <alignment vertical="center"/>
    </xf>
    <xf numFmtId="196" fontId="12" fillId="0" borderId="0" xfId="52" applyNumberFormat="1" applyFont="1" applyFill="1" applyBorder="1" applyAlignment="1">
      <alignment horizontal="right" vertical="center"/>
    </xf>
    <xf numFmtId="196" fontId="10" fillId="0" borderId="22" xfId="52" applyNumberFormat="1" applyFont="1" applyFill="1" applyBorder="1" applyAlignment="1">
      <alignment vertical="center"/>
    </xf>
    <xf numFmtId="196" fontId="10" fillId="0" borderId="27" xfId="52" applyNumberFormat="1" applyFont="1" applyFill="1" applyBorder="1" applyAlignment="1">
      <alignment vertical="center"/>
    </xf>
    <xf numFmtId="196" fontId="10" fillId="0" borderId="27" xfId="52" applyNumberFormat="1" applyFont="1" applyFill="1" applyBorder="1" applyAlignment="1">
      <alignment horizontal="right" vertical="center"/>
    </xf>
    <xf numFmtId="41" fontId="7" fillId="0" borderId="15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horizontal="right" vertical="center"/>
    </xf>
    <xf numFmtId="41" fontId="6" fillId="0" borderId="15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horizontal="right" vertical="center"/>
    </xf>
    <xf numFmtId="41" fontId="6" fillId="0" borderId="22" xfId="52" applyNumberFormat="1" applyFont="1" applyFill="1" applyBorder="1" applyAlignment="1">
      <alignment vertical="center"/>
    </xf>
    <xf numFmtId="41" fontId="6" fillId="0" borderId="27" xfId="52" applyNumberFormat="1" applyFont="1" applyFill="1" applyBorder="1" applyAlignment="1">
      <alignment vertical="center"/>
    </xf>
    <xf numFmtId="41" fontId="6" fillId="0" borderId="27" xfId="52" applyNumberFormat="1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horizontal="right" vertical="center"/>
    </xf>
    <xf numFmtId="183" fontId="10" fillId="0" borderId="0" xfId="49" applyNumberFormat="1" applyFont="1" applyFill="1" applyAlignment="1">
      <alignment vertical="center"/>
    </xf>
    <xf numFmtId="183" fontId="10" fillId="0" borderId="0" xfId="49" applyNumberFormat="1" applyFont="1" applyFill="1" applyAlignment="1">
      <alignment horizontal="right" vertical="center"/>
    </xf>
    <xf numFmtId="183" fontId="10" fillId="0" borderId="27" xfId="49" applyNumberFormat="1" applyFont="1" applyFill="1" applyBorder="1" applyAlignment="1">
      <alignment vertical="center"/>
    </xf>
    <xf numFmtId="183" fontId="10" fillId="0" borderId="27" xfId="49" applyNumberFormat="1" applyFont="1" applyFill="1" applyBorder="1" applyAlignment="1">
      <alignment horizontal="right" vertical="center"/>
    </xf>
    <xf numFmtId="183" fontId="76" fillId="0" borderId="0" xfId="49" applyNumberFormat="1" applyFont="1" applyFill="1" applyAlignment="1">
      <alignment vertical="center"/>
    </xf>
    <xf numFmtId="183" fontId="12" fillId="0" borderId="0" xfId="49" applyNumberFormat="1" applyFont="1" applyFill="1" applyAlignment="1">
      <alignment vertical="center"/>
    </xf>
    <xf numFmtId="183" fontId="75" fillId="0" borderId="0" xfId="49" applyNumberFormat="1" applyFont="1" applyFill="1" applyBorder="1" applyAlignment="1">
      <alignment vertical="center"/>
    </xf>
    <xf numFmtId="183" fontId="75" fillId="0" borderId="0" xfId="49" applyNumberFormat="1" applyFont="1" applyFill="1" applyAlignment="1">
      <alignment vertical="center"/>
    </xf>
    <xf numFmtId="183" fontId="75" fillId="0" borderId="27" xfId="49" applyNumberFormat="1" applyFont="1" applyFill="1" applyBorder="1" applyAlignment="1">
      <alignment vertical="center"/>
    </xf>
    <xf numFmtId="201" fontId="10" fillId="0" borderId="0" xfId="49" applyNumberFormat="1" applyFont="1" applyFill="1" applyBorder="1" applyAlignment="1">
      <alignment horizontal="right" vertical="center"/>
    </xf>
    <xf numFmtId="201" fontId="10" fillId="0" borderId="27" xfId="49" applyNumberFormat="1" applyFont="1" applyFill="1" applyBorder="1" applyAlignment="1">
      <alignment vertical="center"/>
    </xf>
    <xf numFmtId="201" fontId="75" fillId="0" borderId="27" xfId="49" applyNumberFormat="1" applyFont="1" applyFill="1" applyBorder="1" applyAlignment="1">
      <alignment vertical="center"/>
    </xf>
    <xf numFmtId="201" fontId="85" fillId="0" borderId="0" xfId="49" applyNumberFormat="1" applyFont="1" applyFill="1" applyBorder="1" applyAlignment="1">
      <alignment vertical="center"/>
    </xf>
    <xf numFmtId="201" fontId="76" fillId="0" borderId="0" xfId="49" applyNumberFormat="1" applyFont="1" applyFill="1" applyBorder="1" applyAlignment="1">
      <alignment vertical="center"/>
    </xf>
    <xf numFmtId="183" fontId="75" fillId="0" borderId="0" xfId="49" applyNumberFormat="1" applyFont="1" applyFill="1" applyAlignment="1">
      <alignment horizontal="right" vertical="center"/>
    </xf>
    <xf numFmtId="183" fontId="81" fillId="0" borderId="0" xfId="49" applyNumberFormat="1" applyFont="1" applyFill="1" applyAlignment="1">
      <alignment/>
    </xf>
    <xf numFmtId="183" fontId="82" fillId="0" borderId="0" xfId="49" applyNumberFormat="1" applyFont="1" applyFill="1" applyAlignment="1">
      <alignment/>
    </xf>
    <xf numFmtId="0" fontId="81" fillId="0" borderId="0" xfId="0" applyFont="1" applyFill="1" applyBorder="1" applyAlignment="1">
      <alignment horizontal="distributed" indent="1"/>
    </xf>
    <xf numFmtId="0" fontId="81" fillId="0" borderId="0" xfId="0" applyFont="1" applyFill="1" applyBorder="1" applyAlignment="1">
      <alignment horizontal="left" vertical="center"/>
    </xf>
    <xf numFmtId="0" fontId="81" fillId="0" borderId="27" xfId="0" applyFont="1" applyFill="1" applyBorder="1" applyAlignment="1">
      <alignment horizontal="distributed"/>
    </xf>
    <xf numFmtId="183" fontId="81" fillId="0" borderId="0" xfId="49" applyNumberFormat="1" applyFont="1" applyFill="1" applyBorder="1" applyAlignment="1">
      <alignment/>
    </xf>
    <xf numFmtId="183" fontId="82" fillId="0" borderId="0" xfId="49" applyNumberFormat="1" applyFont="1" applyFill="1" applyBorder="1" applyAlignment="1">
      <alignment/>
    </xf>
    <xf numFmtId="40" fontId="82" fillId="0" borderId="0" xfId="49" applyNumberFormat="1" applyFont="1" applyFill="1" applyAlignment="1">
      <alignment/>
    </xf>
    <xf numFmtId="183" fontId="81" fillId="0" borderId="27" xfId="49" applyNumberFormat="1" applyFont="1" applyFill="1" applyBorder="1" applyAlignment="1">
      <alignment/>
    </xf>
    <xf numFmtId="183" fontId="82" fillId="0" borderId="27" xfId="49" applyNumberFormat="1" applyFont="1" applyFill="1" applyBorder="1" applyAlignment="1">
      <alignment/>
    </xf>
    <xf numFmtId="183" fontId="81" fillId="0" borderId="22" xfId="49" applyNumberFormat="1" applyFont="1" applyFill="1" applyBorder="1" applyAlignment="1">
      <alignment horizontal="right"/>
    </xf>
    <xf numFmtId="198" fontId="86" fillId="0" borderId="27" xfId="49" applyNumberFormat="1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horizontal="right" vertical="center"/>
    </xf>
    <xf numFmtId="198" fontId="87" fillId="0" borderId="20" xfId="49" applyNumberFormat="1" applyFont="1" applyFill="1" applyBorder="1" applyAlignment="1">
      <alignment vertical="center"/>
    </xf>
    <xf numFmtId="198" fontId="87" fillId="0" borderId="14" xfId="49" applyNumberFormat="1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vertical="center"/>
    </xf>
    <xf numFmtId="198" fontId="87" fillId="0" borderId="0" xfId="49" applyNumberFormat="1" applyFont="1" applyFill="1" applyBorder="1" applyAlignment="1">
      <alignment vertical="center"/>
    </xf>
    <xf numFmtId="198" fontId="87" fillId="0" borderId="0" xfId="49" applyNumberFormat="1" applyFont="1" applyFill="1" applyAlignment="1">
      <alignment horizontal="right" vertical="center"/>
    </xf>
    <xf numFmtId="198" fontId="8" fillId="0" borderId="0" xfId="49" applyNumberFormat="1" applyFont="1" applyFill="1" applyAlignment="1">
      <alignment horizontal="right" vertical="center"/>
    </xf>
    <xf numFmtId="198" fontId="8" fillId="0" borderId="0" xfId="49" applyNumberFormat="1" applyFont="1" applyFill="1" applyAlignment="1">
      <alignment vertical="center"/>
    </xf>
    <xf numFmtId="198" fontId="87" fillId="0" borderId="0" xfId="49" applyNumberFormat="1" applyFont="1" applyFill="1" applyAlignment="1">
      <alignment vertical="center"/>
    </xf>
    <xf numFmtId="198" fontId="87" fillId="0" borderId="0" xfId="49" applyNumberFormat="1" applyFont="1" applyFill="1" applyBorder="1" applyAlignment="1">
      <alignment horizontal="right" vertical="center"/>
    </xf>
    <xf numFmtId="198" fontId="88" fillId="0" borderId="0" xfId="49" applyNumberFormat="1" applyFont="1" applyFill="1" applyAlignment="1">
      <alignment vertical="center"/>
    </xf>
    <xf numFmtId="198" fontId="14" fillId="0" borderId="0" xfId="49" applyNumberFormat="1" applyFont="1" applyFill="1" applyAlignment="1">
      <alignment vertical="center"/>
    </xf>
    <xf numFmtId="198" fontId="88" fillId="0" borderId="0" xfId="49" applyNumberFormat="1" applyFont="1" applyFill="1" applyAlignment="1">
      <alignment horizontal="right" vertical="center"/>
    </xf>
    <xf numFmtId="198" fontId="88" fillId="0" borderId="27" xfId="49" applyNumberFormat="1" applyFont="1" applyFill="1" applyBorder="1" applyAlignment="1">
      <alignment horizontal="right" vertical="center"/>
    </xf>
    <xf numFmtId="198" fontId="78" fillId="0" borderId="29" xfId="49" applyNumberFormat="1" applyFont="1" applyFill="1" applyBorder="1" applyAlignment="1">
      <alignment horizontal="right" vertical="center"/>
    </xf>
    <xf numFmtId="198" fontId="78" fillId="0" borderId="27" xfId="49" applyNumberFormat="1" applyFont="1" applyFill="1" applyBorder="1" applyAlignment="1">
      <alignment horizontal="right" vertical="center"/>
    </xf>
    <xf numFmtId="187" fontId="1" fillId="0" borderId="28" xfId="0" applyNumberFormat="1" applyFont="1" applyFill="1" applyBorder="1" applyAlignment="1">
      <alignment horizontal="center" vertical="center"/>
    </xf>
    <xf numFmtId="194" fontId="89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92" fontId="89" fillId="0" borderId="0" xfId="0" applyNumberFormat="1" applyFont="1" applyFill="1" applyBorder="1" applyAlignment="1">
      <alignment horizontal="center" vertical="center"/>
    </xf>
    <xf numFmtId="187" fontId="89" fillId="0" borderId="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 horizontal="center" vertical="center"/>
    </xf>
    <xf numFmtId="190" fontId="89" fillId="0" borderId="0" xfId="0" applyNumberFormat="1" applyFont="1" applyFill="1" applyBorder="1" applyAlignment="1">
      <alignment horizontal="center" vertical="center"/>
    </xf>
    <xf numFmtId="188" fontId="89" fillId="0" borderId="0" xfId="0" applyNumberFormat="1" applyFont="1" applyFill="1" applyBorder="1" applyAlignment="1">
      <alignment horizontal="center" vertical="center"/>
    </xf>
    <xf numFmtId="186" fontId="89" fillId="0" borderId="0" xfId="49" applyNumberFormat="1" applyFont="1" applyFill="1" applyBorder="1" applyAlignment="1">
      <alignment horizontal="right" vertical="center"/>
    </xf>
    <xf numFmtId="186" fontId="89" fillId="0" borderId="0" xfId="0" applyNumberFormat="1" applyFont="1" applyFill="1" applyBorder="1" applyAlignment="1">
      <alignment horizontal="right" vertical="center"/>
    </xf>
    <xf numFmtId="186" fontId="1" fillId="0" borderId="27" xfId="0" applyNumberFormat="1" applyFont="1" applyFill="1" applyBorder="1" applyAlignment="1">
      <alignment horizontal="right" vertical="center"/>
    </xf>
    <xf numFmtId="186" fontId="89" fillId="0" borderId="27" xfId="0" applyNumberFormat="1" applyFont="1" applyFill="1" applyBorder="1" applyAlignment="1">
      <alignment horizontal="righ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89" fillId="0" borderId="0" xfId="0" applyNumberFormat="1" applyFont="1" applyFill="1" applyBorder="1" applyAlignment="1">
      <alignment horizontal="right" vertical="center"/>
    </xf>
    <xf numFmtId="41" fontId="89" fillId="0" borderId="0" xfId="0" applyNumberFormat="1" applyFont="1" applyFill="1" applyAlignment="1">
      <alignment vertical="center"/>
    </xf>
    <xf numFmtId="41" fontId="90" fillId="0" borderId="27" xfId="0" applyNumberFormat="1" applyFont="1" applyFill="1" applyBorder="1" applyAlignment="1">
      <alignment vertical="center"/>
    </xf>
    <xf numFmtId="41" fontId="1" fillId="0" borderId="28" xfId="49" applyNumberFormat="1" applyFont="1" applyFill="1" applyBorder="1" applyAlignment="1">
      <alignment horizontal="right" vertical="center"/>
    </xf>
    <xf numFmtId="41" fontId="89" fillId="0" borderId="28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right" vertical="center"/>
    </xf>
    <xf numFmtId="41" fontId="89" fillId="0" borderId="0" xfId="49" applyNumberFormat="1" applyFont="1" applyFill="1" applyBorder="1" applyAlignment="1">
      <alignment horizontal="right" vertical="center"/>
    </xf>
    <xf numFmtId="41" fontId="90" fillId="0" borderId="27" xfId="49" applyNumberFormat="1" applyFont="1" applyFill="1" applyBorder="1" applyAlignment="1">
      <alignment horizontal="right" vertical="center"/>
    </xf>
    <xf numFmtId="41" fontId="90" fillId="0" borderId="27" xfId="49" applyNumberFormat="1" applyFont="1" applyFill="1" applyBorder="1" applyAlignment="1">
      <alignment vertical="center"/>
    </xf>
    <xf numFmtId="182" fontId="75" fillId="0" borderId="0" xfId="49" applyNumberFormat="1" applyFont="1" applyFill="1" applyBorder="1" applyAlignment="1">
      <alignment vertical="center"/>
    </xf>
    <xf numFmtId="0" fontId="14" fillId="0" borderId="15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183" fontId="81" fillId="0" borderId="15" xfId="49" applyNumberFormat="1" applyFont="1" applyFill="1" applyBorder="1" applyAlignment="1">
      <alignment horizontal="right"/>
    </xf>
    <xf numFmtId="0" fontId="81" fillId="0" borderId="27" xfId="0" applyFont="1" applyFill="1" applyBorder="1" applyAlignment="1">
      <alignment horizontal="distributed" indent="1"/>
    </xf>
    <xf numFmtId="0" fontId="8" fillId="0" borderId="0" xfId="0" applyFont="1" applyFill="1" applyBorder="1" applyAlignment="1">
      <alignment horizontal="distributed" vertical="center"/>
    </xf>
    <xf numFmtId="182" fontId="10" fillId="0" borderId="15" xfId="49" applyNumberFormat="1" applyFont="1" applyFill="1" applyBorder="1" applyAlignment="1">
      <alignment horizontal="right" vertical="center"/>
    </xf>
    <xf numFmtId="182" fontId="12" fillId="0" borderId="0" xfId="49" applyNumberFormat="1" applyFont="1" applyFill="1" applyBorder="1" applyAlignment="1">
      <alignment horizontal="right" vertical="center"/>
    </xf>
    <xf numFmtId="182" fontId="12" fillId="0" borderId="22" xfId="49" applyNumberFormat="1" applyFont="1" applyFill="1" applyBorder="1" applyAlignment="1">
      <alignment horizontal="right" vertical="center"/>
    </xf>
    <xf numFmtId="182" fontId="76" fillId="0" borderId="0" xfId="49" applyNumberFormat="1" applyFont="1" applyFill="1" applyBorder="1" applyAlignment="1">
      <alignment horizontal="right" vertical="center"/>
    </xf>
    <xf numFmtId="182" fontId="76" fillId="0" borderId="27" xfId="49" applyNumberFormat="1" applyFont="1" applyFill="1" applyBorder="1" applyAlignment="1">
      <alignment horizontal="right" vertical="center"/>
    </xf>
    <xf numFmtId="215" fontId="10" fillId="0" borderId="0" xfId="49" applyNumberFormat="1" applyFont="1" applyFill="1" applyBorder="1" applyAlignment="1">
      <alignment/>
    </xf>
    <xf numFmtId="215" fontId="10" fillId="0" borderId="34" xfId="49" applyNumberFormat="1" applyFont="1" applyFill="1" applyBorder="1" applyAlignment="1">
      <alignment/>
    </xf>
    <xf numFmtId="0" fontId="18" fillId="0" borderId="14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98" fontId="15" fillId="0" borderId="29" xfId="49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2" xfId="49" applyNumberFormat="1" applyFont="1" applyFill="1" applyBorder="1" applyAlignment="1">
      <alignment vertical="center"/>
    </xf>
    <xf numFmtId="0" fontId="81" fillId="0" borderId="0" xfId="0" applyFont="1" applyFill="1" applyAlignment="1">
      <alignment horizontal="distributed"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vertical="center"/>
    </xf>
    <xf numFmtId="0" fontId="6" fillId="0" borderId="14" xfId="65" applyFont="1" applyBorder="1" applyAlignment="1">
      <alignment horizontal="distributed" vertical="center"/>
      <protection/>
    </xf>
    <xf numFmtId="0" fontId="6" fillId="0" borderId="0" xfId="65" applyFont="1" applyBorder="1" applyAlignment="1">
      <alignment horizontal="distributed" vertical="center"/>
      <protection/>
    </xf>
    <xf numFmtId="0" fontId="10" fillId="0" borderId="14" xfId="64" applyFont="1" applyFill="1" applyBorder="1" applyAlignment="1">
      <alignment horizontal="center" vertical="center"/>
      <protection/>
    </xf>
    <xf numFmtId="49" fontId="8" fillId="0" borderId="0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3" fontId="10" fillId="0" borderId="22" xfId="49" applyNumberFormat="1" applyFont="1" applyFill="1" applyBorder="1" applyAlignment="1">
      <alignment vertical="center"/>
    </xf>
    <xf numFmtId="182" fontId="12" fillId="0" borderId="27" xfId="4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0" fontId="19" fillId="0" borderId="0" xfId="0" applyFont="1" applyAlignment="1">
      <alignment/>
    </xf>
    <xf numFmtId="38" fontId="12" fillId="0" borderId="0" xfId="49" applyFont="1" applyFill="1" applyAlignment="1">
      <alignment horizontal="right" vertical="center"/>
    </xf>
    <xf numFmtId="0" fontId="81" fillId="0" borderId="0" xfId="0" applyFont="1" applyFill="1" applyBorder="1" applyAlignment="1">
      <alignment/>
    </xf>
    <xf numFmtId="201" fontId="10" fillId="0" borderId="27" xfId="49" applyNumberFormat="1" applyFont="1" applyFill="1" applyBorder="1" applyAlignment="1">
      <alignment horizontal="right" vertical="center"/>
    </xf>
    <xf numFmtId="182" fontId="10" fillId="0" borderId="0" xfId="49" applyNumberFormat="1" applyFont="1" applyFill="1" applyBorder="1" applyAlignment="1">
      <alignment horizontal="right" vertical="center"/>
    </xf>
    <xf numFmtId="193" fontId="1" fillId="0" borderId="0" xfId="0" applyNumberFormat="1" applyFont="1" applyFill="1" applyBorder="1" applyAlignment="1">
      <alignment horizontal="center" vertical="center"/>
    </xf>
    <xf numFmtId="195" fontId="1" fillId="0" borderId="28" xfId="0" applyNumberFormat="1" applyFont="1" applyFill="1" applyBorder="1" applyAlignment="1">
      <alignment horizontal="center" vertical="center"/>
    </xf>
    <xf numFmtId="41" fontId="1" fillId="0" borderId="28" xfId="49" applyNumberFormat="1" applyFont="1" applyFill="1" applyBorder="1" applyAlignment="1">
      <alignment vertical="center"/>
    </xf>
    <xf numFmtId="0" fontId="91" fillId="0" borderId="0" xfId="0" applyFont="1" applyAlignment="1">
      <alignment/>
    </xf>
    <xf numFmtId="216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12" fillId="0" borderId="14" xfId="64" applyFont="1" applyFill="1" applyBorder="1" applyAlignment="1">
      <alignment horizontal="distributed" vertical="center"/>
      <protection/>
    </xf>
    <xf numFmtId="0" fontId="7" fillId="0" borderId="0" xfId="65" applyFont="1" applyBorder="1" applyAlignment="1">
      <alignment horizontal="distributed" vertical="center"/>
      <protection/>
    </xf>
    <xf numFmtId="210" fontId="10" fillId="0" borderId="36" xfId="49" applyNumberFormat="1" applyFont="1" applyFill="1" applyBorder="1" applyAlignment="1">
      <alignment/>
    </xf>
    <xf numFmtId="182" fontId="10" fillId="0" borderId="31" xfId="49" applyNumberFormat="1" applyFont="1" applyFill="1" applyBorder="1" applyAlignment="1">
      <alignment vertical="center"/>
    </xf>
    <xf numFmtId="198" fontId="86" fillId="0" borderId="13" xfId="49" applyNumberFormat="1" applyFont="1" applyFill="1" applyBorder="1" applyAlignment="1">
      <alignment vertical="center"/>
    </xf>
    <xf numFmtId="198" fontId="86" fillId="0" borderId="0" xfId="49" applyNumberFormat="1" applyFont="1" applyFill="1" applyBorder="1" applyAlignment="1">
      <alignment vertical="center"/>
    </xf>
    <xf numFmtId="198" fontId="86" fillId="0" borderId="27" xfId="49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0" fillId="0" borderId="28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38" fontId="10" fillId="0" borderId="37" xfId="0" applyNumberFormat="1" applyFont="1" applyFill="1" applyBorder="1" applyAlignment="1">
      <alignment horizontal="distributed" vertical="center"/>
    </xf>
    <xf numFmtId="38" fontId="10" fillId="0" borderId="30" xfId="0" applyNumberFormat="1" applyFont="1" applyFill="1" applyBorder="1" applyAlignment="1">
      <alignment horizontal="distributed" vertical="center"/>
    </xf>
    <xf numFmtId="0" fontId="61" fillId="0" borderId="0" xfId="43" applyFill="1" applyAlignment="1" applyProtection="1">
      <alignment/>
      <protection/>
    </xf>
    <xf numFmtId="0" fontId="80" fillId="0" borderId="0" xfId="0" applyFont="1" applyFill="1" applyBorder="1" applyAlignment="1">
      <alignment horizontal="center"/>
    </xf>
    <xf numFmtId="212" fontId="10" fillId="0" borderId="16" xfId="0" applyNumberFormat="1" applyFont="1" applyFill="1" applyBorder="1" applyAlignment="1">
      <alignment horizontal="center" vertical="center"/>
    </xf>
    <xf numFmtId="212" fontId="10" fillId="0" borderId="19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distributed" vertical="center"/>
    </xf>
    <xf numFmtId="0" fontId="10" fillId="0" borderId="38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38" fontId="10" fillId="0" borderId="16" xfId="0" applyNumberFormat="1" applyFont="1" applyFill="1" applyBorder="1" applyAlignment="1">
      <alignment horizontal="distributed"/>
    </xf>
    <xf numFmtId="38" fontId="10" fillId="0" borderId="18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2" fillId="0" borderId="0" xfId="0" applyFont="1" applyAlignment="1">
      <alignment horizontal="distributed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8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10" fillId="0" borderId="3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3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vertical="center"/>
    </xf>
    <xf numFmtId="0" fontId="81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center"/>
    </xf>
    <xf numFmtId="0" fontId="81" fillId="0" borderId="39" xfId="0" applyFont="1" applyFill="1" applyBorder="1" applyAlignment="1">
      <alignment horizontal="distributed" vertical="center"/>
    </xf>
    <xf numFmtId="0" fontId="81" fillId="0" borderId="38" xfId="0" applyFont="1" applyFill="1" applyBorder="1" applyAlignment="1">
      <alignment horizontal="distributed" vertical="center"/>
    </xf>
    <xf numFmtId="0" fontId="81" fillId="0" borderId="27" xfId="0" applyFont="1" applyFill="1" applyBorder="1" applyAlignment="1">
      <alignment horizontal="distributed" vertical="center"/>
    </xf>
    <xf numFmtId="0" fontId="81" fillId="0" borderId="13" xfId="0" applyFont="1" applyFill="1" applyBorder="1" applyAlignment="1">
      <alignment horizontal="distributed" vertical="center"/>
    </xf>
    <xf numFmtId="0" fontId="81" fillId="0" borderId="30" xfId="0" applyFont="1" applyFill="1" applyBorder="1" applyAlignment="1">
      <alignment horizontal="distributed" vertical="center"/>
    </xf>
    <xf numFmtId="0" fontId="82" fillId="0" borderId="39" xfId="0" applyFont="1" applyFill="1" applyBorder="1" applyAlignment="1">
      <alignment horizontal="distributed" vertical="center"/>
    </xf>
    <xf numFmtId="0" fontId="82" fillId="0" borderId="32" xfId="0" applyFont="1" applyFill="1" applyBorder="1" applyAlignment="1">
      <alignment horizontal="distributed" vertical="center"/>
    </xf>
    <xf numFmtId="0" fontId="82" fillId="0" borderId="22" xfId="0" applyFont="1" applyFill="1" applyBorder="1" applyAlignment="1">
      <alignment horizontal="distributed" vertical="center"/>
    </xf>
    <xf numFmtId="0" fontId="82" fillId="0" borderId="27" xfId="0" applyFont="1" applyFill="1" applyBorder="1" applyAlignment="1">
      <alignment horizontal="distributed" vertical="center"/>
    </xf>
    <xf numFmtId="0" fontId="8" fillId="0" borderId="28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16" fillId="0" borderId="29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distributed" textRotation="255"/>
    </xf>
    <xf numFmtId="0" fontId="8" fillId="0" borderId="23" xfId="0" applyFont="1" applyBorder="1" applyAlignment="1">
      <alignment horizontal="center" vertical="distributed" textRotation="255"/>
    </xf>
    <xf numFmtId="0" fontId="8" fillId="0" borderId="30" xfId="0" applyFont="1" applyBorder="1" applyAlignment="1">
      <alignment horizontal="center" vertical="distributed" textRotation="255"/>
    </xf>
    <xf numFmtId="0" fontId="8" fillId="0" borderId="32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3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  <xf numFmtId="0" fontId="8" fillId="0" borderId="20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1" fillId="0" borderId="0" xfId="0" applyFont="1" applyAlignment="1">
      <alignment horizontal="center"/>
    </xf>
    <xf numFmtId="0" fontId="8" fillId="0" borderId="19" xfId="0" applyFont="1" applyBorder="1" applyAlignment="1">
      <alignment horizontal="distributed" vertical="center" indent="6"/>
    </xf>
    <xf numFmtId="0" fontId="8" fillId="0" borderId="12" xfId="0" applyFont="1" applyBorder="1" applyAlignment="1">
      <alignment horizontal="distributed" vertical="center"/>
    </xf>
    <xf numFmtId="0" fontId="14" fillId="0" borderId="28" xfId="0" applyFont="1" applyBorder="1" applyAlignment="1">
      <alignment horizontal="center" vertical="distributed" textRotation="255"/>
    </xf>
    <xf numFmtId="0" fontId="14" fillId="0" borderId="0" xfId="0" applyFont="1" applyBorder="1" applyAlignment="1">
      <alignment horizontal="center" vertical="distributed" textRotation="255"/>
    </xf>
    <xf numFmtId="0" fontId="14" fillId="0" borderId="0" xfId="0" applyFont="1" applyAlignment="1">
      <alignment horizontal="center" vertical="distributed"/>
    </xf>
    <xf numFmtId="0" fontId="14" fillId="0" borderId="31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31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4" fillId="0" borderId="38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 wrapText="1"/>
    </xf>
    <xf numFmtId="0" fontId="14" fillId="0" borderId="30" xfId="0" applyFont="1" applyFill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31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distributed"/>
    </xf>
    <xf numFmtId="0" fontId="1" fillId="0" borderId="14" xfId="0" applyFont="1" applyFill="1" applyBorder="1" applyAlignment="1">
      <alignment horizontal="distributed" vertical="distributed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indent="1"/>
    </xf>
    <xf numFmtId="0" fontId="1" fillId="0" borderId="14" xfId="0" applyFont="1" applyFill="1" applyBorder="1" applyAlignment="1">
      <alignment horizontal="distributed" vertical="center" indent="1"/>
    </xf>
    <xf numFmtId="0" fontId="1" fillId="0" borderId="13" xfId="0" applyFont="1" applyFill="1" applyBorder="1" applyAlignment="1">
      <alignment horizontal="distributed" vertical="distributed"/>
    </xf>
    <xf numFmtId="0" fontId="1" fillId="0" borderId="14" xfId="0" applyFont="1" applyFill="1" applyBorder="1" applyAlignment="1">
      <alignment horizontal="distributed" vertical="distributed" textRotation="255"/>
    </xf>
    <xf numFmtId="0" fontId="1" fillId="0" borderId="20" xfId="0" applyFont="1" applyFill="1" applyBorder="1" applyAlignment="1">
      <alignment horizontal="distributed" vertical="distributed" textRotation="255"/>
    </xf>
    <xf numFmtId="0" fontId="1" fillId="0" borderId="13" xfId="0" applyFont="1" applyFill="1" applyBorder="1" applyAlignment="1">
      <alignment horizontal="distributed" vertical="distributed" textRotation="255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distributed" vertical="center" wrapText="1"/>
    </xf>
    <xf numFmtId="0" fontId="1" fillId="0" borderId="3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94" fontId="1" fillId="0" borderId="15" xfId="0" applyNumberFormat="1" applyFont="1" applyFill="1" applyBorder="1" applyAlignment="1">
      <alignment horizontal="center" vertical="center"/>
    </xf>
    <xf numFmtId="194" fontId="1" fillId="0" borderId="22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27" xfId="0" applyNumberFormat="1" applyFont="1" applyFill="1" applyBorder="1" applyAlignment="1">
      <alignment horizontal="center" vertical="center"/>
    </xf>
    <xf numFmtId="194" fontId="89" fillId="0" borderId="0" xfId="0" applyNumberFormat="1" applyFont="1" applyFill="1" applyBorder="1" applyAlignment="1">
      <alignment horizontal="center" vertical="center"/>
    </xf>
    <xf numFmtId="194" fontId="89" fillId="0" borderId="2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distributed" textRotation="255"/>
    </xf>
    <xf numFmtId="0" fontId="0" fillId="0" borderId="27" xfId="0" applyFont="1" applyFill="1" applyBorder="1" applyAlignment="1">
      <alignment horizontal="distributed"/>
    </xf>
    <xf numFmtId="0" fontId="3" fillId="0" borderId="0" xfId="64" applyFont="1" applyFill="1" applyAlignment="1">
      <alignment horizontal="center"/>
      <protection/>
    </xf>
    <xf numFmtId="0" fontId="1" fillId="0" borderId="0" xfId="64" applyFont="1" applyFill="1" applyBorder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" fillId="0" borderId="0" xfId="64" applyFont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2　市町村別決算(1)歳入" xfId="64"/>
    <cellStyle name="標準_12　市町村別決算(2)歳出" xfId="65"/>
    <cellStyle name="Followed Hyperlink" xfId="66"/>
    <cellStyle name="良い" xfId="67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9.25390625" style="0" bestFit="1" customWidth="1"/>
    <col min="3" max="3" width="49.625" style="0" customWidth="1"/>
  </cols>
  <sheetData>
    <row r="1" ht="18.75">
      <c r="A1" s="52" t="s">
        <v>403</v>
      </c>
    </row>
    <row r="2" ht="18.75">
      <c r="B2" s="52" t="s">
        <v>0</v>
      </c>
    </row>
    <row r="4" spans="2:3" ht="13.5">
      <c r="B4" s="122" t="s">
        <v>224</v>
      </c>
      <c r="C4" t="s">
        <v>208</v>
      </c>
    </row>
    <row r="5" spans="2:3" ht="13.5">
      <c r="B5" s="122" t="s">
        <v>196</v>
      </c>
      <c r="C5" t="s">
        <v>209</v>
      </c>
    </row>
    <row r="6" spans="2:3" ht="13.5">
      <c r="B6" s="122" t="s">
        <v>197</v>
      </c>
      <c r="C6" t="s">
        <v>214</v>
      </c>
    </row>
    <row r="7" spans="2:3" ht="13.5">
      <c r="B7" s="122" t="s">
        <v>198</v>
      </c>
      <c r="C7" t="s">
        <v>213</v>
      </c>
    </row>
    <row r="8" spans="2:3" ht="13.5">
      <c r="B8" s="122" t="s">
        <v>199</v>
      </c>
      <c r="C8" t="s">
        <v>203</v>
      </c>
    </row>
    <row r="9" spans="2:3" ht="13.5">
      <c r="B9" s="122" t="s">
        <v>200</v>
      </c>
      <c r="C9" t="s">
        <v>204</v>
      </c>
    </row>
    <row r="10" spans="2:3" ht="13.5">
      <c r="B10" s="122" t="s">
        <v>201</v>
      </c>
      <c r="C10" t="s">
        <v>205</v>
      </c>
    </row>
    <row r="11" spans="2:3" ht="13.5">
      <c r="B11" s="122" t="s">
        <v>202</v>
      </c>
      <c r="C11" t="s">
        <v>206</v>
      </c>
    </row>
    <row r="12" spans="2:3" ht="13.5">
      <c r="B12" s="53" t="s">
        <v>327</v>
      </c>
      <c r="C12" t="s">
        <v>207</v>
      </c>
    </row>
    <row r="13" spans="2:4" ht="13.5">
      <c r="B13" s="53" t="s">
        <v>328</v>
      </c>
      <c r="C13" t="s">
        <v>210</v>
      </c>
      <c r="D13" s="466"/>
    </row>
    <row r="14" spans="2:3" ht="13.5">
      <c r="B14" s="53" t="s">
        <v>329</v>
      </c>
      <c r="C14" t="s">
        <v>225</v>
      </c>
    </row>
    <row r="15" spans="2:3" ht="13.5">
      <c r="B15" s="53" t="s">
        <v>330</v>
      </c>
      <c r="C15" s="121" t="s">
        <v>226</v>
      </c>
    </row>
    <row r="16" spans="2:3" ht="13.5">
      <c r="B16" s="53" t="s">
        <v>331</v>
      </c>
      <c r="C16" s="121" t="s">
        <v>227</v>
      </c>
    </row>
    <row r="17" spans="2:3" ht="13.5">
      <c r="B17" s="53" t="s">
        <v>332</v>
      </c>
      <c r="C17" t="s">
        <v>211</v>
      </c>
    </row>
    <row r="18" spans="2:3" ht="13.5">
      <c r="B18" s="53" t="s">
        <v>333</v>
      </c>
      <c r="C18" t="s">
        <v>212</v>
      </c>
    </row>
  </sheetData>
  <sheetProtection/>
  <hyperlinks>
    <hyperlink ref="B14" location="'16-11(1)'!A1" display="16-11(1)"/>
    <hyperlink ref="B15" location="'16-11(2)'!A1" display="16-11(2)"/>
    <hyperlink ref="B16" location="'16-11(3)-(6)'!A1" display="16-11(3)-(6)"/>
    <hyperlink ref="B17" location="'16-12(1)'!A1" display="16-12(1)"/>
    <hyperlink ref="B18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9'!A1" display="16-9"/>
    <hyperlink ref="B13" location="'16-10 '!A1" display="16-1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showGridLines="0" view="pageBreakPreview" zoomScale="115" zoomScaleNormal="115" zoomScaleSheetLayoutView="115" zoomScalePageLayoutView="0" workbookViewId="0" topLeftCell="A4">
      <selection activeCell="G5" sqref="G5"/>
    </sheetView>
  </sheetViews>
  <sheetFormatPr defaultColWidth="9.00390625" defaultRowHeight="13.5"/>
  <cols>
    <col min="1" max="1" width="3.75390625" style="5" customWidth="1"/>
    <col min="2" max="2" width="15.00390625" style="5" customWidth="1"/>
    <col min="3" max="3" width="19.375" style="5" customWidth="1"/>
    <col min="4" max="5" width="17.00390625" style="5" customWidth="1"/>
    <col min="6" max="6" width="20.00390625" style="6" customWidth="1"/>
    <col min="7" max="7" width="17.625" style="5" customWidth="1"/>
    <col min="8" max="16384" width="9.00390625" style="5" customWidth="1"/>
  </cols>
  <sheetData>
    <row r="1" ht="13.5">
      <c r="A1" s="78" t="s">
        <v>216</v>
      </c>
    </row>
    <row r="2" spans="1:2" ht="13.5">
      <c r="A2" s="6" t="s">
        <v>0</v>
      </c>
      <c r="B2" s="6"/>
    </row>
    <row r="3" spans="1:6" ht="17.25">
      <c r="A3" s="480" t="s">
        <v>322</v>
      </c>
      <c r="B3" s="480"/>
      <c r="C3" s="480"/>
      <c r="D3" s="480"/>
      <c r="E3" s="480"/>
      <c r="F3" s="480"/>
    </row>
    <row r="4" spans="1:6" ht="13.5">
      <c r="A4" s="7"/>
      <c r="B4" s="7"/>
      <c r="C4" s="7"/>
      <c r="D4" s="7"/>
      <c r="E4" s="7"/>
      <c r="F4" s="179" t="s">
        <v>28</v>
      </c>
    </row>
    <row r="5" spans="1:6" ht="6" customHeight="1" thickBot="1">
      <c r="A5" s="9"/>
      <c r="B5" s="9"/>
      <c r="C5" s="9"/>
      <c r="D5" s="9"/>
      <c r="E5" s="9"/>
      <c r="F5" s="8"/>
    </row>
    <row r="6" spans="1:7" s="22" customFormat="1" ht="14.25" customHeight="1" thickTop="1">
      <c r="A6" s="524"/>
      <c r="B6" s="525"/>
      <c r="C6" s="518" t="s">
        <v>371</v>
      </c>
      <c r="D6" s="512" t="s">
        <v>388</v>
      </c>
      <c r="E6" s="519"/>
      <c r="F6" s="520" t="s">
        <v>389</v>
      </c>
      <c r="G6" s="67"/>
    </row>
    <row r="7" spans="1:7" s="22" customFormat="1" ht="14.25" customHeight="1">
      <c r="A7" s="526"/>
      <c r="B7" s="527"/>
      <c r="C7" s="514"/>
      <c r="D7" s="24" t="s">
        <v>71</v>
      </c>
      <c r="E7" s="24" t="s">
        <v>70</v>
      </c>
      <c r="F7" s="517"/>
      <c r="G7" s="67"/>
    </row>
    <row r="8" spans="1:7" s="22" customFormat="1" ht="13.5" customHeight="1">
      <c r="A8" s="528" t="s">
        <v>69</v>
      </c>
      <c r="B8" s="528"/>
      <c r="C8" s="476">
        <v>918721207</v>
      </c>
      <c r="D8" s="183">
        <v>67058698</v>
      </c>
      <c r="E8" s="183">
        <v>64188466</v>
      </c>
      <c r="F8" s="184">
        <v>921591439</v>
      </c>
      <c r="G8" s="71"/>
    </row>
    <row r="9" spans="1:7" s="22" customFormat="1" ht="13.5" customHeight="1">
      <c r="A9" s="522" t="s">
        <v>68</v>
      </c>
      <c r="B9" s="522"/>
      <c r="C9" s="72">
        <v>853367899</v>
      </c>
      <c r="D9" s="183">
        <v>64229000</v>
      </c>
      <c r="E9" s="183">
        <v>58129526</v>
      </c>
      <c r="F9" s="184">
        <v>859467373</v>
      </c>
      <c r="G9" s="71"/>
    </row>
    <row r="10" spans="1:6" s="22" customFormat="1" ht="13.5" customHeight="1">
      <c r="A10" s="203"/>
      <c r="B10" s="77" t="s">
        <v>67</v>
      </c>
      <c r="C10" s="72">
        <v>331246265</v>
      </c>
      <c r="D10" s="183">
        <v>39924000</v>
      </c>
      <c r="E10" s="183">
        <v>21197881</v>
      </c>
      <c r="F10" s="184">
        <v>349972384</v>
      </c>
    </row>
    <row r="11" spans="1:6" s="22" customFormat="1" ht="13.5" customHeight="1">
      <c r="A11" s="203"/>
      <c r="B11" s="77" t="s">
        <v>66</v>
      </c>
      <c r="C11" s="72">
        <v>5753835</v>
      </c>
      <c r="D11" s="183">
        <v>658000</v>
      </c>
      <c r="E11" s="183">
        <v>650861</v>
      </c>
      <c r="F11" s="184">
        <v>5760974</v>
      </c>
    </row>
    <row r="12" spans="1:6" s="22" customFormat="1" ht="13.5" customHeight="1">
      <c r="A12" s="203"/>
      <c r="B12" s="77" t="s">
        <v>65</v>
      </c>
      <c r="C12" s="72">
        <v>34374455</v>
      </c>
      <c r="D12" s="462">
        <v>0</v>
      </c>
      <c r="E12" s="183">
        <v>2523428</v>
      </c>
      <c r="F12" s="184">
        <v>31851027</v>
      </c>
    </row>
    <row r="13" spans="1:6" s="22" customFormat="1" ht="13.5" customHeight="1">
      <c r="A13" s="203"/>
      <c r="B13" s="77" t="s">
        <v>64</v>
      </c>
      <c r="C13" s="72">
        <v>125143741</v>
      </c>
      <c r="D13" s="183">
        <v>8362000</v>
      </c>
      <c r="E13" s="183">
        <v>13251330</v>
      </c>
      <c r="F13" s="184">
        <v>120254411</v>
      </c>
    </row>
    <row r="14" spans="1:6" s="22" customFormat="1" ht="13.5" customHeight="1">
      <c r="A14" s="203"/>
      <c r="B14" s="77" t="s">
        <v>63</v>
      </c>
      <c r="C14" s="434">
        <v>0</v>
      </c>
      <c r="D14" s="435">
        <v>0</v>
      </c>
      <c r="E14" s="435">
        <v>0</v>
      </c>
      <c r="F14" s="437">
        <v>0</v>
      </c>
    </row>
    <row r="15" spans="1:6" s="22" customFormat="1" ht="13.5" customHeight="1">
      <c r="A15" s="203"/>
      <c r="B15" s="77" t="s">
        <v>62</v>
      </c>
      <c r="C15" s="72">
        <v>356849603</v>
      </c>
      <c r="D15" s="183">
        <v>15285000</v>
      </c>
      <c r="E15" s="183">
        <v>20506026</v>
      </c>
      <c r="F15" s="184">
        <v>351628577</v>
      </c>
    </row>
    <row r="16" spans="1:6" s="22" customFormat="1" ht="13.5" customHeight="1">
      <c r="A16" s="522" t="s">
        <v>61</v>
      </c>
      <c r="B16" s="522"/>
      <c r="C16" s="72">
        <v>30960794</v>
      </c>
      <c r="D16" s="183">
        <v>2071698</v>
      </c>
      <c r="E16" s="183">
        <v>3141315</v>
      </c>
      <c r="F16" s="184">
        <v>29891177</v>
      </c>
    </row>
    <row r="17" spans="1:6" s="22" customFormat="1" ht="13.5" customHeight="1">
      <c r="A17" s="522" t="s">
        <v>60</v>
      </c>
      <c r="B17" s="522"/>
      <c r="C17" s="72">
        <v>26886904</v>
      </c>
      <c r="D17" s="183">
        <v>758000</v>
      </c>
      <c r="E17" s="183">
        <v>2389028</v>
      </c>
      <c r="F17" s="184">
        <v>25255876</v>
      </c>
    </row>
    <row r="18" spans="1:6" s="22" customFormat="1" ht="13.5" customHeight="1">
      <c r="A18" s="523" t="s">
        <v>285</v>
      </c>
      <c r="B18" s="523"/>
      <c r="C18" s="435">
        <v>0</v>
      </c>
      <c r="D18" s="435">
        <v>0</v>
      </c>
      <c r="E18" s="435">
        <v>0</v>
      </c>
      <c r="F18" s="437">
        <v>0</v>
      </c>
    </row>
    <row r="19" spans="1:6" s="22" customFormat="1" ht="13.5" customHeight="1">
      <c r="A19" s="523" t="s">
        <v>59</v>
      </c>
      <c r="B19" s="522"/>
      <c r="C19" s="72">
        <v>28206</v>
      </c>
      <c r="D19" s="435">
        <v>0</v>
      </c>
      <c r="E19" s="183">
        <v>13796</v>
      </c>
      <c r="F19" s="184">
        <v>14410</v>
      </c>
    </row>
    <row r="20" spans="1:6" s="22" customFormat="1" ht="13.5" customHeight="1">
      <c r="A20" s="522" t="s">
        <v>57</v>
      </c>
      <c r="B20" s="522"/>
      <c r="C20" s="72">
        <v>7477404</v>
      </c>
      <c r="D20" s="435">
        <v>0</v>
      </c>
      <c r="E20" s="183">
        <v>514801</v>
      </c>
      <c r="F20" s="184">
        <v>6962603</v>
      </c>
    </row>
    <row r="21" spans="1:6" s="22" customFormat="1" ht="13.5" customHeight="1">
      <c r="A21" s="521" t="s">
        <v>58</v>
      </c>
      <c r="B21" s="521"/>
      <c r="C21" s="436">
        <v>0</v>
      </c>
      <c r="D21" s="456">
        <v>0</v>
      </c>
      <c r="E21" s="456">
        <v>0</v>
      </c>
      <c r="F21" s="438">
        <v>0</v>
      </c>
    </row>
    <row r="22" spans="1:6" s="22" customFormat="1" ht="12" customHeight="1">
      <c r="A22" s="62" t="s">
        <v>370</v>
      </c>
      <c r="B22" s="74"/>
      <c r="F22" s="61"/>
    </row>
    <row r="23" spans="3:5" ht="13.5">
      <c r="C23" s="13"/>
      <c r="D23" s="16"/>
      <c r="E23" s="16"/>
    </row>
    <row r="24" spans="1:6" ht="13.5">
      <c r="A24" s="7"/>
      <c r="B24" s="7"/>
      <c r="C24" s="468"/>
      <c r="D24" s="469"/>
      <c r="E24" s="469"/>
      <c r="F24" s="470"/>
    </row>
    <row r="25" spans="1:6" s="22" customFormat="1" ht="12">
      <c r="A25" s="531"/>
      <c r="B25" s="531"/>
      <c r="C25" s="183"/>
      <c r="D25" s="183"/>
      <c r="E25" s="183"/>
      <c r="F25" s="184"/>
    </row>
    <row r="26" spans="1:6" ht="13.5">
      <c r="A26" s="7"/>
      <c r="B26" s="7"/>
      <c r="C26" s="7"/>
      <c r="D26" s="7"/>
      <c r="E26" s="7"/>
      <c r="F26" s="470"/>
    </row>
    <row r="27" spans="1:6" ht="13.5">
      <c r="A27" s="7"/>
      <c r="B27" s="7"/>
      <c r="C27" s="7"/>
      <c r="D27" s="7"/>
      <c r="E27" s="7"/>
      <c r="F27" s="470"/>
    </row>
    <row r="28" spans="1:6" ht="13.5">
      <c r="A28" s="7"/>
      <c r="B28" s="7"/>
      <c r="C28" s="7"/>
      <c r="D28" s="7"/>
      <c r="E28" s="7"/>
      <c r="F28" s="470"/>
    </row>
    <row r="29" spans="1:6" ht="13.5">
      <c r="A29" s="529"/>
      <c r="B29" s="529"/>
      <c r="C29" s="530"/>
      <c r="D29" s="530"/>
      <c r="E29" s="530"/>
      <c r="F29" s="532"/>
    </row>
    <row r="30" spans="1:6" ht="13.5">
      <c r="A30" s="529"/>
      <c r="B30" s="529"/>
      <c r="C30" s="530"/>
      <c r="D30" s="471"/>
      <c r="E30" s="471"/>
      <c r="F30" s="532"/>
    </row>
    <row r="31" spans="1:6" ht="13.5">
      <c r="A31" s="522"/>
      <c r="B31" s="522"/>
      <c r="C31" s="428"/>
      <c r="D31" s="69"/>
      <c r="E31" s="69"/>
      <c r="F31" s="70"/>
    </row>
    <row r="32" spans="1:6" ht="13.5">
      <c r="A32" s="522"/>
      <c r="B32" s="522"/>
      <c r="C32" s="428"/>
      <c r="D32" s="69"/>
      <c r="E32" s="69"/>
      <c r="F32" s="70"/>
    </row>
    <row r="33" spans="1:6" ht="13.5">
      <c r="A33" s="191"/>
      <c r="B33" s="77"/>
      <c r="C33" s="183"/>
      <c r="D33" s="73"/>
      <c r="E33" s="73"/>
      <c r="F33" s="70"/>
    </row>
    <row r="34" spans="1:6" ht="13.5">
      <c r="A34" s="191"/>
      <c r="B34" s="77"/>
      <c r="C34" s="183"/>
      <c r="D34" s="73"/>
      <c r="E34" s="73"/>
      <c r="F34" s="70"/>
    </row>
    <row r="35" spans="1:6" ht="13.5">
      <c r="A35" s="191"/>
      <c r="B35" s="77"/>
      <c r="C35" s="183"/>
      <c r="D35" s="73"/>
      <c r="E35" s="73"/>
      <c r="F35" s="70"/>
    </row>
    <row r="36" spans="1:6" ht="13.5">
      <c r="A36" s="191"/>
      <c r="B36" s="77"/>
      <c r="C36" s="183"/>
      <c r="D36" s="73"/>
      <c r="E36" s="73"/>
      <c r="F36" s="70"/>
    </row>
    <row r="37" spans="1:6" ht="13.5">
      <c r="A37" s="191"/>
      <c r="B37" s="77"/>
      <c r="C37" s="183"/>
      <c r="D37" s="205"/>
      <c r="E37" s="73"/>
      <c r="F37" s="70"/>
    </row>
    <row r="38" spans="1:6" ht="13.5">
      <c r="A38" s="191"/>
      <c r="B38" s="77"/>
      <c r="C38" s="183"/>
      <c r="D38" s="73"/>
      <c r="E38" s="73"/>
      <c r="F38" s="70"/>
    </row>
    <row r="39" spans="1:6" ht="13.5">
      <c r="A39" s="522"/>
      <c r="B39" s="522"/>
      <c r="C39" s="183"/>
      <c r="D39" s="73"/>
      <c r="E39" s="73"/>
      <c r="F39" s="70"/>
    </row>
    <row r="40" spans="1:6" ht="13.5">
      <c r="A40" s="522"/>
      <c r="B40" s="522"/>
      <c r="C40" s="183"/>
      <c r="D40" s="73"/>
      <c r="E40" s="73"/>
      <c r="F40" s="70"/>
    </row>
    <row r="41" spans="1:6" ht="13.5">
      <c r="A41" s="522"/>
      <c r="B41" s="522"/>
      <c r="C41" s="204"/>
      <c r="D41" s="205"/>
      <c r="E41" s="205"/>
      <c r="F41" s="70"/>
    </row>
    <row r="42" spans="1:6" ht="13.5">
      <c r="A42" s="522"/>
      <c r="B42" s="522"/>
      <c r="C42" s="183"/>
      <c r="D42" s="205"/>
      <c r="E42" s="73"/>
      <c r="F42" s="70"/>
    </row>
    <row r="43" spans="1:6" ht="13.5">
      <c r="A43" s="522"/>
      <c r="B43" s="522"/>
      <c r="C43" s="183"/>
      <c r="D43" s="205"/>
      <c r="E43" s="73"/>
      <c r="F43" s="70"/>
    </row>
    <row r="44" spans="1:6" ht="13.5">
      <c r="A44" s="522"/>
      <c r="B44" s="522"/>
      <c r="C44" s="204"/>
      <c r="D44" s="205"/>
      <c r="E44" s="205"/>
      <c r="F44" s="70"/>
    </row>
    <row r="45" spans="1:6" ht="13.5">
      <c r="A45" s="74"/>
      <c r="B45" s="74"/>
      <c r="C45" s="67"/>
      <c r="D45" s="67"/>
      <c r="E45" s="67"/>
      <c r="F45" s="472"/>
    </row>
  </sheetData>
  <sheetProtection/>
  <mergeCells count="26">
    <mergeCell ref="A41:B41"/>
    <mergeCell ref="A42:B42"/>
    <mergeCell ref="A43:B43"/>
    <mergeCell ref="A44:B44"/>
    <mergeCell ref="D29:E29"/>
    <mergeCell ref="F29:F30"/>
    <mergeCell ref="A31:B31"/>
    <mergeCell ref="A32:B32"/>
    <mergeCell ref="A39:B39"/>
    <mergeCell ref="A40:B40"/>
    <mergeCell ref="A29:B30"/>
    <mergeCell ref="C29:C30"/>
    <mergeCell ref="A16:B16"/>
    <mergeCell ref="A17:B17"/>
    <mergeCell ref="A25:B25"/>
    <mergeCell ref="A9:B9"/>
    <mergeCell ref="A3:F3"/>
    <mergeCell ref="C6:C7"/>
    <mergeCell ref="D6:E6"/>
    <mergeCell ref="F6:F7"/>
    <mergeCell ref="A21:B21"/>
    <mergeCell ref="A20:B20"/>
    <mergeCell ref="A19:B19"/>
    <mergeCell ref="A18:B18"/>
    <mergeCell ref="A6:B7"/>
    <mergeCell ref="A8:B8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="110" zoomScaleSheetLayoutView="110" zoomScalePageLayoutView="0" workbookViewId="0" topLeftCell="A1">
      <pane ySplit="6" topLeftCell="A37" activePane="bottomLeft" state="frozen"/>
      <selection pane="topLeft" activeCell="G5" sqref="G5"/>
      <selection pane="bottomLeft" activeCell="A44" sqref="A44"/>
    </sheetView>
  </sheetViews>
  <sheetFormatPr defaultColWidth="9.00390625" defaultRowHeight="13.5"/>
  <cols>
    <col min="1" max="1" width="35.75390625" style="254" customWidth="1"/>
    <col min="2" max="2" width="12.875" style="254" customWidth="1"/>
    <col min="3" max="3" width="14.375" style="255" customWidth="1"/>
    <col min="4" max="4" width="2.375" style="255" customWidth="1"/>
    <col min="5" max="6" width="13.50390625" style="255" customWidth="1"/>
    <col min="7" max="7" width="14.375" style="256" customWidth="1"/>
    <col min="8" max="8" width="2.625" style="255" customWidth="1"/>
    <col min="9" max="16384" width="9.00390625" style="254" customWidth="1"/>
  </cols>
  <sheetData>
    <row r="1" ht="13.5">
      <c r="A1" s="253" t="s">
        <v>270</v>
      </c>
    </row>
    <row r="2" spans="1:8" ht="13.5">
      <c r="A2" s="257" t="s">
        <v>276</v>
      </c>
      <c r="G2" s="533" t="s">
        <v>81</v>
      </c>
      <c r="H2" s="533"/>
    </row>
    <row r="3" spans="1:8" ht="17.25">
      <c r="A3" s="534" t="s">
        <v>323</v>
      </c>
      <c r="B3" s="534"/>
      <c r="C3" s="534"/>
      <c r="D3" s="534"/>
      <c r="E3" s="534"/>
      <c r="F3" s="534"/>
      <c r="G3" s="534"/>
      <c r="H3" s="534"/>
    </row>
    <row r="4" spans="2:6" ht="6.75" customHeight="1" thickBot="1">
      <c r="B4" s="258"/>
      <c r="C4" s="259"/>
      <c r="D4" s="259"/>
      <c r="E4" s="259"/>
      <c r="F4" s="259"/>
    </row>
    <row r="5" spans="1:8" s="261" customFormat="1" ht="15.75" customHeight="1" thickTop="1">
      <c r="A5" s="260"/>
      <c r="B5" s="260"/>
      <c r="C5" s="535" t="s">
        <v>372</v>
      </c>
      <c r="D5" s="536"/>
      <c r="E5" s="539" t="s">
        <v>381</v>
      </c>
      <c r="F5" s="539"/>
      <c r="G5" s="540" t="s">
        <v>382</v>
      </c>
      <c r="H5" s="541"/>
    </row>
    <row r="6" spans="1:8" s="261" customFormat="1" ht="15.75" customHeight="1">
      <c r="A6" s="262"/>
      <c r="B6" s="263"/>
      <c r="C6" s="537"/>
      <c r="D6" s="538"/>
      <c r="E6" s="264" t="s">
        <v>71</v>
      </c>
      <c r="F6" s="264" t="s">
        <v>70</v>
      </c>
      <c r="G6" s="542"/>
      <c r="H6" s="543"/>
    </row>
    <row r="7" spans="1:8" s="269" customFormat="1" ht="14.25" customHeight="1">
      <c r="A7" s="265" t="s">
        <v>339</v>
      </c>
      <c r="B7" s="266" t="s">
        <v>271</v>
      </c>
      <c r="C7" s="267">
        <v>8390727636</v>
      </c>
      <c r="D7" s="268"/>
      <c r="E7" s="377">
        <v>801002997</v>
      </c>
      <c r="F7" s="267">
        <v>0</v>
      </c>
      <c r="G7" s="378">
        <f>C7+E7-F7</f>
        <v>9191730633</v>
      </c>
      <c r="H7" s="256"/>
    </row>
    <row r="8" spans="1:8" s="269" customFormat="1" ht="14.25" customHeight="1">
      <c r="A8" s="457" t="s">
        <v>364</v>
      </c>
      <c r="B8" s="270" t="s">
        <v>271</v>
      </c>
      <c r="C8" s="267">
        <v>6212939916</v>
      </c>
      <c r="D8" s="268"/>
      <c r="E8" s="377">
        <v>439259542</v>
      </c>
      <c r="F8" s="377">
        <v>3025077000</v>
      </c>
      <c r="G8" s="378">
        <f aca="true" t="shared" si="0" ref="G8:G55">C8+E8-F8</f>
        <v>3627122458</v>
      </c>
      <c r="H8" s="256"/>
    </row>
    <row r="9" spans="1:8" s="269" customFormat="1" ht="14.25" customHeight="1">
      <c r="A9" s="265"/>
      <c r="B9" s="270" t="s">
        <v>272</v>
      </c>
      <c r="C9" s="267">
        <v>2717672084</v>
      </c>
      <c r="D9" s="268"/>
      <c r="E9" s="377">
        <v>906100000</v>
      </c>
      <c r="F9" s="377">
        <v>439259542</v>
      </c>
      <c r="G9" s="378">
        <f t="shared" si="0"/>
        <v>3184512542</v>
      </c>
      <c r="H9" s="256"/>
    </row>
    <row r="10" spans="1:8" s="269" customFormat="1" ht="14.25" customHeight="1">
      <c r="A10" s="265" t="s">
        <v>340</v>
      </c>
      <c r="B10" s="270" t="s">
        <v>271</v>
      </c>
      <c r="C10" s="267">
        <v>491958589</v>
      </c>
      <c r="D10" s="268"/>
      <c r="E10" s="377">
        <v>23703543</v>
      </c>
      <c r="F10" s="267">
        <v>0</v>
      </c>
      <c r="G10" s="378">
        <f t="shared" si="0"/>
        <v>515662132</v>
      </c>
      <c r="H10" s="256"/>
    </row>
    <row r="11" spans="1:8" s="269" customFormat="1" ht="14.25" customHeight="1">
      <c r="A11" s="265" t="s">
        <v>341</v>
      </c>
      <c r="B11" s="271" t="s">
        <v>215</v>
      </c>
      <c r="C11" s="272">
        <v>5514.53</v>
      </c>
      <c r="D11" s="273" t="s">
        <v>88</v>
      </c>
      <c r="E11" s="267">
        <v>0</v>
      </c>
      <c r="F11" s="267">
        <v>0</v>
      </c>
      <c r="G11" s="384">
        <f t="shared" si="0"/>
        <v>5514.53</v>
      </c>
      <c r="H11" s="274" t="s">
        <v>88</v>
      </c>
    </row>
    <row r="12" spans="1:8" s="269" customFormat="1" ht="14.25" customHeight="1">
      <c r="A12" s="265"/>
      <c r="B12" s="270" t="s">
        <v>273</v>
      </c>
      <c r="C12" s="267">
        <v>697706000</v>
      </c>
      <c r="D12" s="268"/>
      <c r="E12" s="267">
        <v>0</v>
      </c>
      <c r="F12" s="267">
        <v>0</v>
      </c>
      <c r="G12" s="378">
        <f t="shared" si="0"/>
        <v>697706000</v>
      </c>
      <c r="H12" s="256"/>
    </row>
    <row r="13" spans="1:8" s="269" customFormat="1" ht="14.25" customHeight="1">
      <c r="A13" s="265"/>
      <c r="B13" s="270" t="s">
        <v>274</v>
      </c>
      <c r="C13" s="267">
        <v>68395400</v>
      </c>
      <c r="D13" s="268"/>
      <c r="E13" s="267">
        <v>0</v>
      </c>
      <c r="F13" s="267">
        <v>0</v>
      </c>
      <c r="G13" s="378">
        <f t="shared" si="0"/>
        <v>68395400</v>
      </c>
      <c r="H13" s="256"/>
    </row>
    <row r="14" spans="1:8" s="269" customFormat="1" ht="14.25" customHeight="1">
      <c r="A14" s="265"/>
      <c r="B14" s="270" t="s">
        <v>271</v>
      </c>
      <c r="C14" s="267">
        <v>2485605752</v>
      </c>
      <c r="D14" s="268"/>
      <c r="E14" s="377">
        <v>45775336</v>
      </c>
      <c r="F14" s="267">
        <v>800000000</v>
      </c>
      <c r="G14" s="378">
        <f t="shared" si="0"/>
        <v>1731381088</v>
      </c>
      <c r="H14" s="256"/>
    </row>
    <row r="15" spans="1:8" s="269" customFormat="1" ht="14.25" customHeight="1">
      <c r="A15" s="265"/>
      <c r="B15" s="270" t="s">
        <v>272</v>
      </c>
      <c r="C15" s="267">
        <v>416800192</v>
      </c>
      <c r="D15" s="268"/>
      <c r="E15" s="267">
        <v>0</v>
      </c>
      <c r="F15" s="267">
        <v>45668791</v>
      </c>
      <c r="G15" s="378">
        <f t="shared" si="0"/>
        <v>371131401</v>
      </c>
      <c r="H15" s="256"/>
    </row>
    <row r="16" spans="1:8" s="269" customFormat="1" ht="14.25" customHeight="1">
      <c r="A16" s="265" t="s">
        <v>342</v>
      </c>
      <c r="B16" s="270" t="s">
        <v>271</v>
      </c>
      <c r="C16" s="267">
        <v>563439046</v>
      </c>
      <c r="D16" s="268"/>
      <c r="E16" s="377">
        <v>207765234</v>
      </c>
      <c r="F16" s="377">
        <v>78606950</v>
      </c>
      <c r="G16" s="378">
        <f>C16+E16-F16</f>
        <v>692597330</v>
      </c>
      <c r="H16" s="256"/>
    </row>
    <row r="17" spans="1:8" s="269" customFormat="1" ht="14.25" customHeight="1">
      <c r="A17" s="265"/>
      <c r="B17" s="270" t="s">
        <v>272</v>
      </c>
      <c r="C17" s="267">
        <v>1135549360</v>
      </c>
      <c r="D17" s="268"/>
      <c r="E17" s="377">
        <v>57798000</v>
      </c>
      <c r="F17" s="377">
        <v>174544601</v>
      </c>
      <c r="G17" s="378">
        <f t="shared" si="0"/>
        <v>1018802759</v>
      </c>
      <c r="H17" s="256"/>
    </row>
    <row r="18" spans="1:8" s="269" customFormat="1" ht="14.25" customHeight="1">
      <c r="A18" s="265" t="s">
        <v>277</v>
      </c>
      <c r="B18" s="270" t="s">
        <v>87</v>
      </c>
      <c r="C18" s="267">
        <v>60011014</v>
      </c>
      <c r="D18" s="268"/>
      <c r="E18" s="267">
        <v>0</v>
      </c>
      <c r="F18" s="267">
        <v>0</v>
      </c>
      <c r="G18" s="378">
        <f t="shared" si="0"/>
        <v>60011014</v>
      </c>
      <c r="H18" s="256"/>
    </row>
    <row r="19" spans="1:8" s="269" customFormat="1" ht="14.25" customHeight="1">
      <c r="A19" s="265"/>
      <c r="B19" s="270" t="s">
        <v>271</v>
      </c>
      <c r="C19" s="267">
        <v>477836332</v>
      </c>
      <c r="D19" s="268"/>
      <c r="E19" s="267">
        <v>928478</v>
      </c>
      <c r="F19" s="267">
        <v>189015147</v>
      </c>
      <c r="G19" s="378">
        <f t="shared" si="0"/>
        <v>289749663</v>
      </c>
      <c r="H19" s="256"/>
    </row>
    <row r="20" spans="1:8" s="269" customFormat="1" ht="14.25" customHeight="1">
      <c r="A20" s="265" t="s">
        <v>343</v>
      </c>
      <c r="B20" s="270" t="s">
        <v>271</v>
      </c>
      <c r="C20" s="267">
        <v>87888918</v>
      </c>
      <c r="D20" s="268"/>
      <c r="E20" s="377">
        <v>714206</v>
      </c>
      <c r="F20" s="377">
        <v>2012000</v>
      </c>
      <c r="G20" s="378">
        <f t="shared" si="0"/>
        <v>86591124</v>
      </c>
      <c r="H20" s="256"/>
    </row>
    <row r="21" spans="1:8" s="269" customFormat="1" ht="14.25" customHeight="1">
      <c r="A21" s="265" t="s">
        <v>344</v>
      </c>
      <c r="B21" s="270" t="s">
        <v>87</v>
      </c>
      <c r="C21" s="267">
        <v>106143567</v>
      </c>
      <c r="D21" s="268"/>
      <c r="E21" s="267">
        <v>0</v>
      </c>
      <c r="F21" s="267">
        <v>86139896</v>
      </c>
      <c r="G21" s="378">
        <f t="shared" si="0"/>
        <v>20003671</v>
      </c>
      <c r="H21" s="256"/>
    </row>
    <row r="22" spans="1:8" s="269" customFormat="1" ht="14.25" customHeight="1">
      <c r="A22" s="265"/>
      <c r="B22" s="270" t="s">
        <v>271</v>
      </c>
      <c r="C22" s="267">
        <v>3313931</v>
      </c>
      <c r="D22" s="268"/>
      <c r="E22" s="377">
        <v>87022066</v>
      </c>
      <c r="F22" s="377">
        <v>1319130</v>
      </c>
      <c r="G22" s="378">
        <f t="shared" si="0"/>
        <v>89016867</v>
      </c>
      <c r="H22" s="256"/>
    </row>
    <row r="23" spans="1:8" s="269" customFormat="1" ht="14.25" customHeight="1">
      <c r="A23" s="265" t="s">
        <v>345</v>
      </c>
      <c r="B23" s="270" t="s">
        <v>87</v>
      </c>
      <c r="C23" s="267">
        <v>399998225</v>
      </c>
      <c r="D23" s="268"/>
      <c r="E23" s="267">
        <v>400000000</v>
      </c>
      <c r="F23" s="267">
        <v>399998225</v>
      </c>
      <c r="G23" s="378">
        <f t="shared" si="0"/>
        <v>400000000</v>
      </c>
      <c r="H23" s="256"/>
    </row>
    <row r="24" spans="1:8" s="269" customFormat="1" ht="14.25" customHeight="1">
      <c r="A24" s="265"/>
      <c r="B24" s="270" t="s">
        <v>271</v>
      </c>
      <c r="C24" s="267">
        <v>124043162</v>
      </c>
      <c r="D24" s="268"/>
      <c r="E24" s="377">
        <v>403569264</v>
      </c>
      <c r="F24" s="377">
        <v>408426171</v>
      </c>
      <c r="G24" s="378">
        <f t="shared" si="0"/>
        <v>119186255</v>
      </c>
      <c r="H24" s="256"/>
    </row>
    <row r="25" spans="1:8" s="269" customFormat="1" ht="14.25" customHeight="1">
      <c r="A25" s="265" t="s">
        <v>346</v>
      </c>
      <c r="B25" s="270" t="s">
        <v>271</v>
      </c>
      <c r="C25" s="267">
        <v>525344469</v>
      </c>
      <c r="D25" s="268"/>
      <c r="E25" s="377">
        <v>235681161</v>
      </c>
      <c r="F25" s="377">
        <v>235664000</v>
      </c>
      <c r="G25" s="378">
        <f t="shared" si="0"/>
        <v>525361630</v>
      </c>
      <c r="H25" s="256"/>
    </row>
    <row r="26" spans="1:8" s="269" customFormat="1" ht="14.25" customHeight="1">
      <c r="A26" s="265" t="s">
        <v>347</v>
      </c>
      <c r="B26" s="270" t="s">
        <v>271</v>
      </c>
      <c r="C26" s="267">
        <v>1951163122</v>
      </c>
      <c r="D26" s="268"/>
      <c r="E26" s="377">
        <v>793239969</v>
      </c>
      <c r="F26" s="377">
        <v>924591083</v>
      </c>
      <c r="G26" s="378">
        <f t="shared" si="0"/>
        <v>1819812008</v>
      </c>
      <c r="H26" s="256"/>
    </row>
    <row r="27" spans="1:8" s="269" customFormat="1" ht="14.25" customHeight="1">
      <c r="A27" s="265" t="s">
        <v>348</v>
      </c>
      <c r="B27" s="270" t="s">
        <v>87</v>
      </c>
      <c r="C27" s="267">
        <v>779982273</v>
      </c>
      <c r="D27" s="268"/>
      <c r="E27" s="267">
        <v>0</v>
      </c>
      <c r="F27" s="267">
        <v>759978602</v>
      </c>
      <c r="G27" s="378">
        <f t="shared" si="0"/>
        <v>20003671</v>
      </c>
      <c r="H27" s="256"/>
    </row>
    <row r="28" spans="1:8" s="269" customFormat="1" ht="14.25" customHeight="1">
      <c r="A28" s="265"/>
      <c r="B28" s="270" t="s">
        <v>271</v>
      </c>
      <c r="C28" s="267">
        <v>165124396</v>
      </c>
      <c r="D28" s="268"/>
      <c r="E28" s="377">
        <v>765721481</v>
      </c>
      <c r="F28" s="377">
        <v>136166313</v>
      </c>
      <c r="G28" s="378">
        <f t="shared" si="0"/>
        <v>794679564</v>
      </c>
      <c r="H28" s="256"/>
    </row>
    <row r="29" spans="1:8" s="269" customFormat="1" ht="14.25" customHeight="1">
      <c r="A29" s="265" t="s">
        <v>349</v>
      </c>
      <c r="B29" s="270" t="s">
        <v>271</v>
      </c>
      <c r="C29" s="267">
        <v>22295384951</v>
      </c>
      <c r="D29" s="268"/>
      <c r="E29" s="377">
        <v>9226803184</v>
      </c>
      <c r="F29" s="267">
        <v>15001000000</v>
      </c>
      <c r="G29" s="378">
        <f t="shared" si="0"/>
        <v>16521188135</v>
      </c>
      <c r="H29" s="256"/>
    </row>
    <row r="30" spans="1:8" s="269" customFormat="1" ht="14.25" customHeight="1">
      <c r="A30" s="265"/>
      <c r="B30" s="270" t="s">
        <v>87</v>
      </c>
      <c r="C30" s="267">
        <v>20000000000</v>
      </c>
      <c r="D30" s="268"/>
      <c r="E30" s="267">
        <v>10000000000</v>
      </c>
      <c r="F30" s="267">
        <v>0</v>
      </c>
      <c r="G30" s="378">
        <f t="shared" si="0"/>
        <v>30000000000</v>
      </c>
      <c r="H30" s="256"/>
    </row>
    <row r="31" spans="1:8" s="269" customFormat="1" ht="14.25" customHeight="1">
      <c r="A31" s="275" t="s">
        <v>350</v>
      </c>
      <c r="B31" s="270" t="s">
        <v>271</v>
      </c>
      <c r="C31" s="267">
        <v>500000000</v>
      </c>
      <c r="D31" s="268"/>
      <c r="E31" s="267">
        <v>0</v>
      </c>
      <c r="F31" s="267">
        <v>0</v>
      </c>
      <c r="G31" s="378">
        <f t="shared" si="0"/>
        <v>500000000</v>
      </c>
      <c r="H31" s="256"/>
    </row>
    <row r="32" spans="1:8" s="269" customFormat="1" ht="14.25" customHeight="1">
      <c r="A32" s="265" t="s">
        <v>351</v>
      </c>
      <c r="B32" s="270" t="s">
        <v>271</v>
      </c>
      <c r="C32" s="267">
        <v>7552454243</v>
      </c>
      <c r="D32" s="268"/>
      <c r="E32" s="377">
        <v>130329753</v>
      </c>
      <c r="F32" s="267">
        <v>13491704</v>
      </c>
      <c r="G32" s="378">
        <f t="shared" si="0"/>
        <v>7669292292</v>
      </c>
      <c r="H32" s="256"/>
    </row>
    <row r="33" spans="1:8" s="269" customFormat="1" ht="14.25" customHeight="1">
      <c r="A33" s="265" t="s">
        <v>352</v>
      </c>
      <c r="B33" s="270" t="s">
        <v>271</v>
      </c>
      <c r="C33" s="267">
        <v>412985338</v>
      </c>
      <c r="D33" s="268"/>
      <c r="E33" s="377">
        <v>204262</v>
      </c>
      <c r="F33" s="377">
        <v>36249207</v>
      </c>
      <c r="G33" s="378">
        <f t="shared" si="0"/>
        <v>376940393</v>
      </c>
      <c r="H33" s="256"/>
    </row>
    <row r="34" spans="1:8" s="269" customFormat="1" ht="14.25" customHeight="1">
      <c r="A34" s="265" t="s">
        <v>353</v>
      </c>
      <c r="B34" s="270" t="s">
        <v>271</v>
      </c>
      <c r="C34" s="267">
        <v>879995244</v>
      </c>
      <c r="D34" s="268"/>
      <c r="E34" s="377">
        <v>185600</v>
      </c>
      <c r="F34" s="377">
        <v>467772735</v>
      </c>
      <c r="G34" s="378">
        <f>C34+E34-F34</f>
        <v>412408109</v>
      </c>
      <c r="H34" s="256"/>
    </row>
    <row r="35" spans="1:8" s="269" customFormat="1" ht="14.25" customHeight="1">
      <c r="A35" s="276" t="s">
        <v>354</v>
      </c>
      <c r="B35" s="270" t="s">
        <v>271</v>
      </c>
      <c r="C35" s="267">
        <v>1156181521</v>
      </c>
      <c r="D35" s="268"/>
      <c r="E35" s="377">
        <v>43433</v>
      </c>
      <c r="F35" s="377">
        <v>28453079</v>
      </c>
      <c r="G35" s="378">
        <f t="shared" si="0"/>
        <v>1127771875</v>
      </c>
      <c r="H35" s="256"/>
    </row>
    <row r="36" spans="1:8" s="269" customFormat="1" ht="14.25" customHeight="1">
      <c r="A36" s="265" t="s">
        <v>355</v>
      </c>
      <c r="B36" s="270" t="s">
        <v>271</v>
      </c>
      <c r="C36" s="267">
        <v>49267748</v>
      </c>
      <c r="D36" s="268"/>
      <c r="E36" s="377">
        <v>3228</v>
      </c>
      <c r="F36" s="267">
        <v>0</v>
      </c>
      <c r="G36" s="378">
        <f t="shared" si="0"/>
        <v>49270976</v>
      </c>
      <c r="H36" s="256"/>
    </row>
    <row r="37" spans="1:8" s="269" customFormat="1" ht="14.25" customHeight="1">
      <c r="A37" s="265" t="s">
        <v>356</v>
      </c>
      <c r="B37" s="270" t="s">
        <v>271</v>
      </c>
      <c r="C37" s="267">
        <v>23380857</v>
      </c>
      <c r="D37" s="268"/>
      <c r="E37" s="377">
        <v>1532</v>
      </c>
      <c r="F37" s="267">
        <v>1922898</v>
      </c>
      <c r="G37" s="378">
        <f t="shared" si="0"/>
        <v>21459491</v>
      </c>
      <c r="H37" s="256"/>
    </row>
    <row r="38" spans="1:8" s="269" customFormat="1" ht="14.25" customHeight="1">
      <c r="A38" s="265" t="s">
        <v>357</v>
      </c>
      <c r="B38" s="270" t="s">
        <v>271</v>
      </c>
      <c r="C38" s="267">
        <v>637394514</v>
      </c>
      <c r="D38" s="268"/>
      <c r="E38" s="377">
        <v>128827</v>
      </c>
      <c r="F38" s="377">
        <v>5971465</v>
      </c>
      <c r="G38" s="378">
        <f t="shared" si="0"/>
        <v>631551876</v>
      </c>
      <c r="H38" s="256"/>
    </row>
    <row r="39" spans="1:8" s="269" customFormat="1" ht="14.25" customHeight="1">
      <c r="A39" s="265" t="s">
        <v>358</v>
      </c>
      <c r="B39" s="270" t="s">
        <v>271</v>
      </c>
      <c r="C39" s="267">
        <v>1302635104</v>
      </c>
      <c r="D39" s="268"/>
      <c r="E39" s="377">
        <v>62878</v>
      </c>
      <c r="F39" s="267">
        <v>0</v>
      </c>
      <c r="G39" s="378">
        <f t="shared" si="0"/>
        <v>1302697982</v>
      </c>
      <c r="H39" s="256"/>
    </row>
    <row r="40" spans="1:8" s="269" customFormat="1" ht="14.25" customHeight="1">
      <c r="A40" s="265" t="s">
        <v>359</v>
      </c>
      <c r="B40" s="270" t="s">
        <v>271</v>
      </c>
      <c r="C40" s="277">
        <v>22362708</v>
      </c>
      <c r="D40" s="278"/>
      <c r="E40" s="382">
        <v>591</v>
      </c>
      <c r="F40" s="382">
        <v>10060000</v>
      </c>
      <c r="G40" s="378">
        <f t="shared" si="0"/>
        <v>12303299</v>
      </c>
      <c r="H40" s="256"/>
    </row>
    <row r="41" spans="1:8" s="269" customFormat="1" ht="14.25" customHeight="1">
      <c r="A41" s="265" t="s">
        <v>308</v>
      </c>
      <c r="B41" s="270" t="s">
        <v>271</v>
      </c>
      <c r="C41" s="277">
        <v>4755281150</v>
      </c>
      <c r="D41" s="278"/>
      <c r="E41" s="382">
        <v>802964358</v>
      </c>
      <c r="F41" s="277">
        <v>1327646379</v>
      </c>
      <c r="G41" s="383">
        <f t="shared" si="0"/>
        <v>4230599129</v>
      </c>
      <c r="H41" s="279"/>
    </row>
    <row r="42" spans="1:8" s="269" customFormat="1" ht="14.25" customHeight="1">
      <c r="A42" s="265" t="s">
        <v>360</v>
      </c>
      <c r="B42" s="270" t="s">
        <v>271</v>
      </c>
      <c r="C42" s="277">
        <v>1989876446</v>
      </c>
      <c r="D42" s="278"/>
      <c r="E42" s="382">
        <v>173719</v>
      </c>
      <c r="F42" s="382">
        <v>0</v>
      </c>
      <c r="G42" s="383">
        <f t="shared" si="0"/>
        <v>1990050165</v>
      </c>
      <c r="H42" s="279"/>
    </row>
    <row r="43" spans="1:8" s="269" customFormat="1" ht="14.25" customHeight="1">
      <c r="A43" s="265" t="s">
        <v>402</v>
      </c>
      <c r="B43" s="270" t="s">
        <v>271</v>
      </c>
      <c r="C43" s="277">
        <v>44244350</v>
      </c>
      <c r="D43" s="278"/>
      <c r="E43" s="382">
        <v>1437</v>
      </c>
      <c r="F43" s="382">
        <v>26302000</v>
      </c>
      <c r="G43" s="383">
        <f t="shared" si="0"/>
        <v>17943787</v>
      </c>
      <c r="H43" s="279"/>
    </row>
    <row r="44" spans="1:8" s="269" customFormat="1" ht="14.25" customHeight="1">
      <c r="A44" s="265" t="s">
        <v>235</v>
      </c>
      <c r="B44" s="270" t="s">
        <v>271</v>
      </c>
      <c r="C44" s="277">
        <v>48336783</v>
      </c>
      <c r="D44" s="278"/>
      <c r="E44" s="382">
        <v>0</v>
      </c>
      <c r="F44" s="382">
        <v>48336783</v>
      </c>
      <c r="G44" s="383">
        <f t="shared" si="0"/>
        <v>0</v>
      </c>
      <c r="H44" s="279"/>
    </row>
    <row r="45" spans="1:8" s="269" customFormat="1" ht="14.25" customHeight="1" hidden="1">
      <c r="A45" s="265" t="s">
        <v>312</v>
      </c>
      <c r="B45" s="270" t="s">
        <v>271</v>
      </c>
      <c r="C45" s="277">
        <v>0</v>
      </c>
      <c r="D45" s="278"/>
      <c r="E45" s="382"/>
      <c r="F45" s="382"/>
      <c r="G45" s="383">
        <f t="shared" si="0"/>
        <v>0</v>
      </c>
      <c r="H45" s="279"/>
    </row>
    <row r="46" spans="1:8" s="269" customFormat="1" ht="14.25" customHeight="1" hidden="1">
      <c r="A46" s="265" t="s">
        <v>303</v>
      </c>
      <c r="B46" s="270" t="s">
        <v>271</v>
      </c>
      <c r="C46" s="277">
        <v>0</v>
      </c>
      <c r="D46" s="278"/>
      <c r="E46" s="382"/>
      <c r="F46" s="382"/>
      <c r="G46" s="383">
        <f t="shared" si="0"/>
        <v>0</v>
      </c>
      <c r="H46" s="279"/>
    </row>
    <row r="47" spans="1:8" s="269" customFormat="1" ht="14.25" customHeight="1" hidden="1">
      <c r="A47" s="275" t="s">
        <v>236</v>
      </c>
      <c r="B47" s="270" t="s">
        <v>271</v>
      </c>
      <c r="C47" s="277">
        <v>0</v>
      </c>
      <c r="D47" s="278"/>
      <c r="E47" s="382"/>
      <c r="F47" s="382"/>
      <c r="G47" s="383">
        <f t="shared" si="0"/>
        <v>0</v>
      </c>
      <c r="H47" s="279"/>
    </row>
    <row r="48" spans="1:8" s="269" customFormat="1" ht="14.25" customHeight="1" hidden="1">
      <c r="A48" s="275" t="s">
        <v>237</v>
      </c>
      <c r="B48" s="270" t="s">
        <v>271</v>
      </c>
      <c r="C48" s="277">
        <v>0</v>
      </c>
      <c r="D48" s="278"/>
      <c r="E48" s="382"/>
      <c r="F48" s="382"/>
      <c r="G48" s="383">
        <f t="shared" si="0"/>
        <v>0</v>
      </c>
      <c r="H48" s="279"/>
    </row>
    <row r="49" spans="1:8" s="269" customFormat="1" ht="14.25" customHeight="1" hidden="1">
      <c r="A49" s="265" t="s">
        <v>361</v>
      </c>
      <c r="B49" s="270" t="s">
        <v>278</v>
      </c>
      <c r="C49" s="277">
        <v>0</v>
      </c>
      <c r="D49" s="277"/>
      <c r="E49" s="277">
        <v>0</v>
      </c>
      <c r="F49" s="277">
        <v>0</v>
      </c>
      <c r="G49" s="383">
        <f t="shared" si="0"/>
        <v>0</v>
      </c>
      <c r="H49" s="279"/>
    </row>
    <row r="50" spans="1:8" s="269" customFormat="1" ht="14.25" customHeight="1">
      <c r="A50" s="265" t="s">
        <v>362</v>
      </c>
      <c r="B50" s="270" t="s">
        <v>278</v>
      </c>
      <c r="C50" s="277">
        <v>203591636</v>
      </c>
      <c r="D50" s="278"/>
      <c r="E50" s="382">
        <v>65124</v>
      </c>
      <c r="F50" s="382">
        <v>28247345</v>
      </c>
      <c r="G50" s="383">
        <f t="shared" si="0"/>
        <v>175409415</v>
      </c>
      <c r="H50" s="279"/>
    </row>
    <row r="51" spans="1:8" s="269" customFormat="1" ht="14.25" customHeight="1">
      <c r="A51" s="265" t="s">
        <v>363</v>
      </c>
      <c r="B51" s="270" t="s">
        <v>278</v>
      </c>
      <c r="C51" s="277">
        <v>2672435857</v>
      </c>
      <c r="D51" s="278"/>
      <c r="E51" s="382">
        <v>299143848</v>
      </c>
      <c r="F51" s="382">
        <v>274000000</v>
      </c>
      <c r="G51" s="383">
        <f t="shared" si="0"/>
        <v>2697579705</v>
      </c>
      <c r="H51" s="279"/>
    </row>
    <row r="52" spans="1:8" s="269" customFormat="1" ht="14.25" customHeight="1">
      <c r="A52" s="265"/>
      <c r="B52" s="270" t="s">
        <v>272</v>
      </c>
      <c r="C52" s="267">
        <v>1740008000</v>
      </c>
      <c r="D52" s="278"/>
      <c r="E52" s="382">
        <v>274000000</v>
      </c>
      <c r="F52" s="382">
        <v>299003680</v>
      </c>
      <c r="G52" s="383">
        <f t="shared" si="0"/>
        <v>1715004320</v>
      </c>
      <c r="H52" s="279"/>
    </row>
    <row r="53" spans="1:8" s="269" customFormat="1" ht="14.25" customHeight="1">
      <c r="A53" s="265" t="s">
        <v>304</v>
      </c>
      <c r="B53" s="270" t="s">
        <v>278</v>
      </c>
      <c r="C53" s="277">
        <v>160087490</v>
      </c>
      <c r="D53" s="278"/>
      <c r="E53" s="382">
        <v>1772322</v>
      </c>
      <c r="F53" s="382">
        <v>71640156</v>
      </c>
      <c r="G53" s="383">
        <f t="shared" si="0"/>
        <v>90219656</v>
      </c>
      <c r="H53" s="279"/>
    </row>
    <row r="54" spans="1:8" s="269" customFormat="1" ht="14.25" customHeight="1">
      <c r="A54" s="265" t="s">
        <v>313</v>
      </c>
      <c r="B54" s="270" t="s">
        <v>278</v>
      </c>
      <c r="C54" s="431">
        <v>1493291654</v>
      </c>
      <c r="D54" s="278"/>
      <c r="E54" s="382">
        <v>30527</v>
      </c>
      <c r="F54" s="382">
        <v>90695000</v>
      </c>
      <c r="G54" s="383">
        <f t="shared" si="0"/>
        <v>1402627181</v>
      </c>
      <c r="H54" s="279"/>
    </row>
    <row r="55" spans="1:8" s="269" customFormat="1" ht="14.25" customHeight="1">
      <c r="A55" s="381" t="s">
        <v>318</v>
      </c>
      <c r="B55" s="432" t="s">
        <v>278</v>
      </c>
      <c r="C55" s="387">
        <v>85318700</v>
      </c>
      <c r="D55" s="280"/>
      <c r="E55" s="385">
        <v>40003334</v>
      </c>
      <c r="F55" s="385">
        <v>1819068</v>
      </c>
      <c r="G55" s="386">
        <f t="shared" si="0"/>
        <v>123502966</v>
      </c>
      <c r="H55" s="281"/>
    </row>
    <row r="56" spans="1:8" s="269" customFormat="1" ht="14.25" customHeight="1">
      <c r="A56" s="380"/>
      <c r="B56" s="379"/>
      <c r="C56" s="277"/>
      <c r="D56" s="278"/>
      <c r="E56" s="382"/>
      <c r="F56" s="382"/>
      <c r="G56" s="383"/>
      <c r="H56" s="279"/>
    </row>
    <row r="57" spans="1:8" s="269" customFormat="1" ht="18" customHeight="1">
      <c r="A57" s="484" t="s">
        <v>380</v>
      </c>
      <c r="B57" s="484"/>
      <c r="C57" s="484"/>
      <c r="D57" s="255"/>
      <c r="E57" s="255"/>
      <c r="F57" s="255"/>
      <c r="G57" s="256"/>
      <c r="H57" s="255"/>
    </row>
  </sheetData>
  <sheetProtection/>
  <mergeCells count="6">
    <mergeCell ref="G2:H2"/>
    <mergeCell ref="A3:H3"/>
    <mergeCell ref="C5:D6"/>
    <mergeCell ref="E5:F5"/>
    <mergeCell ref="G5:H6"/>
    <mergeCell ref="A57:C57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showGridLines="0" view="pageBreakPreview" zoomScaleSheetLayoutView="100" zoomScalePageLayoutView="0" workbookViewId="0" topLeftCell="A1">
      <pane xSplit="3" ySplit="10" topLeftCell="D26" activePane="bottomRight" state="frozen"/>
      <selection pane="topLeft" activeCell="G5" sqref="G5"/>
      <selection pane="topRight" activeCell="G5" sqref="G5"/>
      <selection pane="bottomLeft" activeCell="G5" sqref="G5"/>
      <selection pane="bottomRight" activeCell="G28" sqref="G28"/>
    </sheetView>
  </sheetViews>
  <sheetFormatPr defaultColWidth="9.00390625" defaultRowHeight="13.5"/>
  <cols>
    <col min="1" max="2" width="3.00390625" style="5" customWidth="1"/>
    <col min="3" max="3" width="10.75390625" style="5" customWidth="1"/>
    <col min="4" max="4" width="12.375" style="5" customWidth="1"/>
    <col min="5" max="5" width="9.50390625" style="5" bestFit="1" customWidth="1"/>
    <col min="6" max="6" width="9.125" style="5" bestFit="1" customWidth="1"/>
    <col min="7" max="7" width="13.00390625" style="1" customWidth="1"/>
    <col min="8" max="10" width="10.625" style="5" customWidth="1"/>
    <col min="11" max="11" width="10.875" style="1" customWidth="1"/>
    <col min="12" max="12" width="10.875" style="5" customWidth="1"/>
    <col min="13" max="13" width="10.50390625" style="5" bestFit="1" customWidth="1"/>
    <col min="14" max="14" width="9.125" style="5" bestFit="1" customWidth="1"/>
    <col min="15" max="15" width="10.875" style="1" customWidth="1"/>
    <col min="16" max="16" width="10.875" style="5" customWidth="1"/>
    <col min="17" max="18" width="9.50390625" style="1" customWidth="1"/>
    <col min="19" max="19" width="10.875" style="1" customWidth="1"/>
    <col min="20" max="16384" width="9.00390625" style="5" customWidth="1"/>
  </cols>
  <sheetData>
    <row r="1" ht="13.5">
      <c r="A1" s="78" t="s">
        <v>216</v>
      </c>
    </row>
    <row r="2" ht="13.5">
      <c r="A2" s="6" t="s">
        <v>0</v>
      </c>
    </row>
    <row r="3" spans="1:19" ht="17.25">
      <c r="A3" s="480" t="s">
        <v>324</v>
      </c>
      <c r="B3" s="480"/>
      <c r="C3" s="480"/>
      <c r="D3" s="480"/>
      <c r="E3" s="480"/>
      <c r="F3" s="480"/>
      <c r="G3" s="480"/>
      <c r="H3" s="480"/>
      <c r="I3" s="480"/>
      <c r="J3" s="480"/>
      <c r="K3" s="168"/>
      <c r="L3" s="12"/>
      <c r="M3" s="12"/>
      <c r="N3" s="12"/>
      <c r="O3" s="168"/>
      <c r="P3" s="12"/>
      <c r="Q3" s="168"/>
      <c r="R3" s="168"/>
      <c r="S3" s="168"/>
    </row>
    <row r="4" spans="1:19" ht="13.5">
      <c r="A4" s="574" t="s">
        <v>384</v>
      </c>
      <c r="B4" s="574"/>
      <c r="C4" s="574"/>
      <c r="D4" s="574"/>
      <c r="E4" s="574"/>
      <c r="F4" s="574"/>
      <c r="G4" s="574"/>
      <c r="H4" s="574"/>
      <c r="I4" s="574"/>
      <c r="J4" s="574"/>
      <c r="K4" s="169"/>
      <c r="L4" s="129"/>
      <c r="M4" s="129"/>
      <c r="N4" s="129"/>
      <c r="O4" s="169"/>
      <c r="P4" s="129"/>
      <c r="Q4" s="169"/>
      <c r="R4" s="169"/>
      <c r="S4" s="169"/>
    </row>
    <row r="5" spans="1:19" ht="14.25">
      <c r="A5" s="17" t="s">
        <v>130</v>
      </c>
      <c r="S5" s="170" t="s">
        <v>129</v>
      </c>
    </row>
    <row r="6" spans="1:19" ht="6" customHeight="1" thickBot="1">
      <c r="A6" s="20"/>
      <c r="B6" s="7"/>
      <c r="C6" s="7"/>
      <c r="D6" s="7"/>
      <c r="E6" s="7"/>
      <c r="F6" s="7"/>
      <c r="G6" s="207"/>
      <c r="H6" s="7"/>
      <c r="I6" s="7"/>
      <c r="J6" s="7"/>
      <c r="S6" s="170"/>
    </row>
    <row r="7" spans="1:19" s="82" customFormat="1" ht="15" customHeight="1" thickTop="1">
      <c r="A7" s="553" t="s">
        <v>128</v>
      </c>
      <c r="B7" s="553"/>
      <c r="C7" s="554"/>
      <c r="D7" s="567" t="s">
        <v>127</v>
      </c>
      <c r="E7" s="553"/>
      <c r="F7" s="553"/>
      <c r="G7" s="554"/>
      <c r="H7" s="89"/>
      <c r="I7" s="90"/>
      <c r="J7" s="90"/>
      <c r="K7" s="575" t="s">
        <v>126</v>
      </c>
      <c r="L7" s="575"/>
      <c r="M7" s="575"/>
      <c r="N7" s="575"/>
      <c r="O7" s="575"/>
      <c r="P7" s="575"/>
      <c r="Q7" s="171"/>
      <c r="R7" s="171"/>
      <c r="S7" s="171"/>
    </row>
    <row r="8" spans="1:19" s="82" customFormat="1" ht="15" customHeight="1">
      <c r="A8" s="555"/>
      <c r="B8" s="555"/>
      <c r="C8" s="556"/>
      <c r="D8" s="568"/>
      <c r="E8" s="557"/>
      <c r="F8" s="557"/>
      <c r="G8" s="558"/>
      <c r="H8" s="548" t="s">
        <v>125</v>
      </c>
      <c r="I8" s="559"/>
      <c r="J8" s="559"/>
      <c r="K8" s="174"/>
      <c r="L8" s="548" t="s">
        <v>124</v>
      </c>
      <c r="M8" s="559"/>
      <c r="N8" s="559"/>
      <c r="O8" s="549"/>
      <c r="P8" s="548" t="s">
        <v>123</v>
      </c>
      <c r="Q8" s="559"/>
      <c r="R8" s="559"/>
      <c r="S8" s="559"/>
    </row>
    <row r="9" spans="1:19" s="82" customFormat="1" ht="15" customHeight="1">
      <c r="A9" s="555"/>
      <c r="B9" s="555"/>
      <c r="C9" s="556"/>
      <c r="D9" s="560" t="s">
        <v>141</v>
      </c>
      <c r="E9" s="548" t="s">
        <v>122</v>
      </c>
      <c r="F9" s="549"/>
      <c r="G9" s="569" t="s">
        <v>140</v>
      </c>
      <c r="H9" s="560" t="s">
        <v>141</v>
      </c>
      <c r="I9" s="576" t="s">
        <v>122</v>
      </c>
      <c r="J9" s="548"/>
      <c r="K9" s="566" t="s">
        <v>140</v>
      </c>
      <c r="L9" s="560" t="s">
        <v>141</v>
      </c>
      <c r="M9" s="548" t="s">
        <v>122</v>
      </c>
      <c r="N9" s="549"/>
      <c r="O9" s="569" t="s">
        <v>140</v>
      </c>
      <c r="P9" s="560" t="s">
        <v>141</v>
      </c>
      <c r="Q9" s="562" t="s">
        <v>122</v>
      </c>
      <c r="R9" s="563"/>
      <c r="S9" s="564" t="s">
        <v>140</v>
      </c>
    </row>
    <row r="10" spans="1:19" s="82" customFormat="1" ht="15" customHeight="1">
      <c r="A10" s="557"/>
      <c r="B10" s="557"/>
      <c r="C10" s="558"/>
      <c r="D10" s="561"/>
      <c r="E10" s="84" t="s">
        <v>71</v>
      </c>
      <c r="F10" s="84" t="s">
        <v>70</v>
      </c>
      <c r="G10" s="570"/>
      <c r="H10" s="561"/>
      <c r="I10" s="84" t="s">
        <v>71</v>
      </c>
      <c r="J10" s="195" t="s">
        <v>70</v>
      </c>
      <c r="K10" s="563"/>
      <c r="L10" s="561"/>
      <c r="M10" s="84" t="s">
        <v>71</v>
      </c>
      <c r="N10" s="84" t="s">
        <v>70</v>
      </c>
      <c r="O10" s="570"/>
      <c r="P10" s="561"/>
      <c r="Q10" s="91" t="s">
        <v>71</v>
      </c>
      <c r="R10" s="91" t="s">
        <v>70</v>
      </c>
      <c r="S10" s="565"/>
    </row>
    <row r="11" spans="1:19" s="82" customFormat="1" ht="36" customHeight="1">
      <c r="A11" s="571" t="s">
        <v>121</v>
      </c>
      <c r="B11" s="548" t="s">
        <v>120</v>
      </c>
      <c r="C11" s="549"/>
      <c r="D11" s="208">
        <v>75375.68</v>
      </c>
      <c r="E11" s="389">
        <v>0</v>
      </c>
      <c r="F11" s="389">
        <v>0</v>
      </c>
      <c r="G11" s="390">
        <f aca="true" t="shared" si="0" ref="G11:G28">D11+E11-F11</f>
        <v>75375.68</v>
      </c>
      <c r="H11" s="209">
        <v>0</v>
      </c>
      <c r="I11" s="389">
        <v>0</v>
      </c>
      <c r="J11" s="389">
        <v>0</v>
      </c>
      <c r="K11" s="393">
        <f aca="true" t="shared" si="1" ref="K11:K28">H11+I11-J11</f>
        <v>0</v>
      </c>
      <c r="L11" s="130">
        <v>50905.43</v>
      </c>
      <c r="M11" s="395">
        <v>0</v>
      </c>
      <c r="N11" s="395">
        <v>0</v>
      </c>
      <c r="O11" s="393">
        <f>L11+M11-N11</f>
        <v>50905.43</v>
      </c>
      <c r="P11" s="130">
        <v>90905.43</v>
      </c>
      <c r="Q11" s="394">
        <f aca="true" t="shared" si="2" ref="Q11:R14">SUM(I11,M11)</f>
        <v>0</v>
      </c>
      <c r="R11" s="394">
        <f t="shared" si="2"/>
        <v>0</v>
      </c>
      <c r="S11" s="393">
        <f aca="true" t="shared" si="3" ref="S11:S28">P11+Q11-R11</f>
        <v>90905.43</v>
      </c>
    </row>
    <row r="12" spans="1:19" s="82" customFormat="1" ht="48.75" customHeight="1">
      <c r="A12" s="572"/>
      <c r="B12" s="550" t="s">
        <v>119</v>
      </c>
      <c r="C12" s="120" t="s">
        <v>229</v>
      </c>
      <c r="D12" s="208">
        <v>240145.83</v>
      </c>
      <c r="E12" s="389">
        <v>330.6</v>
      </c>
      <c r="F12" s="389">
        <v>910.19</v>
      </c>
      <c r="G12" s="391">
        <f t="shared" si="0"/>
        <v>239566.24</v>
      </c>
      <c r="H12" s="208">
        <v>9378.21</v>
      </c>
      <c r="I12" s="392">
        <v>12.8</v>
      </c>
      <c r="J12" s="392">
        <v>0</v>
      </c>
      <c r="K12" s="393">
        <f t="shared" si="1"/>
        <v>9391.009999999998</v>
      </c>
      <c r="L12" s="130">
        <v>92385.54</v>
      </c>
      <c r="M12" s="396">
        <v>4246.74</v>
      </c>
      <c r="N12" s="395">
        <v>2835.7</v>
      </c>
      <c r="O12" s="393">
        <f aca="true" t="shared" si="4" ref="O12:O28">L12+M12-N12</f>
        <v>93796.58</v>
      </c>
      <c r="P12" s="130">
        <v>101763.75</v>
      </c>
      <c r="Q12" s="394">
        <f t="shared" si="2"/>
        <v>4259.54</v>
      </c>
      <c r="R12" s="394">
        <f t="shared" si="2"/>
        <v>2835.7</v>
      </c>
      <c r="S12" s="393">
        <f>P12+Q12-R12</f>
        <v>103187.59</v>
      </c>
    </row>
    <row r="13" spans="1:19" s="82" customFormat="1" ht="48.75" customHeight="1">
      <c r="A13" s="572"/>
      <c r="B13" s="552"/>
      <c r="C13" s="92" t="s">
        <v>114</v>
      </c>
      <c r="D13" s="208">
        <v>4140631.46</v>
      </c>
      <c r="E13" s="453" t="s">
        <v>385</v>
      </c>
      <c r="F13" s="392">
        <v>29454.48</v>
      </c>
      <c r="G13" s="391">
        <f t="shared" si="0"/>
        <v>4111187.17</v>
      </c>
      <c r="H13" s="208">
        <v>4079.11</v>
      </c>
      <c r="I13" s="389">
        <v>0</v>
      </c>
      <c r="J13" s="389">
        <v>243.35</v>
      </c>
      <c r="K13" s="393">
        <f t="shared" si="1"/>
        <v>3835.76</v>
      </c>
      <c r="L13" s="130">
        <v>205074.55</v>
      </c>
      <c r="M13" s="396">
        <v>1376.79</v>
      </c>
      <c r="N13" s="396">
        <v>987.72</v>
      </c>
      <c r="O13" s="393">
        <f t="shared" si="4"/>
        <v>205463.62</v>
      </c>
      <c r="P13" s="130">
        <v>209153.66</v>
      </c>
      <c r="Q13" s="394">
        <f t="shared" si="2"/>
        <v>1376.79</v>
      </c>
      <c r="R13" s="394">
        <f t="shared" si="2"/>
        <v>1231.07</v>
      </c>
      <c r="S13" s="393">
        <f t="shared" si="3"/>
        <v>209299.38</v>
      </c>
    </row>
    <row r="14" spans="1:19" s="82" customFormat="1" ht="36" customHeight="1">
      <c r="A14" s="572"/>
      <c r="B14" s="550" t="s">
        <v>118</v>
      </c>
      <c r="C14" s="84" t="s">
        <v>117</v>
      </c>
      <c r="D14" s="208">
        <v>1577282.1600000001</v>
      </c>
      <c r="E14" s="389">
        <v>0</v>
      </c>
      <c r="F14" s="389">
        <v>0</v>
      </c>
      <c r="G14" s="391">
        <f t="shared" si="0"/>
        <v>1577282.1600000001</v>
      </c>
      <c r="H14" s="208">
        <v>9138.09</v>
      </c>
      <c r="I14" s="389">
        <v>0</v>
      </c>
      <c r="J14" s="389">
        <v>0</v>
      </c>
      <c r="K14" s="393">
        <f t="shared" si="1"/>
        <v>9138.09</v>
      </c>
      <c r="L14" s="130">
        <v>531444.77</v>
      </c>
      <c r="M14" s="396">
        <v>948.79</v>
      </c>
      <c r="N14" s="396">
        <v>22.47</v>
      </c>
      <c r="O14" s="393">
        <f t="shared" si="4"/>
        <v>532371.0900000001</v>
      </c>
      <c r="P14" s="130">
        <v>540582.8600000001</v>
      </c>
      <c r="Q14" s="394">
        <f t="shared" si="2"/>
        <v>948.79</v>
      </c>
      <c r="R14" s="394">
        <f t="shared" si="2"/>
        <v>22.47</v>
      </c>
      <c r="S14" s="393">
        <f t="shared" si="3"/>
        <v>541509.1800000002</v>
      </c>
    </row>
    <row r="15" spans="1:19" s="82" customFormat="1" ht="36" customHeight="1">
      <c r="A15" s="572"/>
      <c r="B15" s="551"/>
      <c r="C15" s="84" t="s">
        <v>116</v>
      </c>
      <c r="D15" s="208">
        <v>180227.58</v>
      </c>
      <c r="E15" s="389">
        <v>1822.69</v>
      </c>
      <c r="F15" s="389">
        <v>0</v>
      </c>
      <c r="G15" s="391">
        <f>D15+E15-F15</f>
        <v>182050.27</v>
      </c>
      <c r="H15" s="208">
        <v>387.65999999999997</v>
      </c>
      <c r="I15" s="389">
        <v>0</v>
      </c>
      <c r="J15" s="392">
        <v>0</v>
      </c>
      <c r="K15" s="393">
        <f t="shared" si="1"/>
        <v>387.65999999999997</v>
      </c>
      <c r="L15" s="130">
        <v>142601.43</v>
      </c>
      <c r="M15" s="395">
        <v>0</v>
      </c>
      <c r="N15" s="395">
        <v>947.34</v>
      </c>
      <c r="O15" s="393">
        <f t="shared" si="4"/>
        <v>141654.09</v>
      </c>
      <c r="P15" s="130">
        <v>142989.09</v>
      </c>
      <c r="Q15" s="394">
        <f aca="true" t="shared" si="5" ref="Q15:Q28">SUM(I15,M15)</f>
        <v>0</v>
      </c>
      <c r="R15" s="394">
        <f aca="true" t="shared" si="6" ref="R15:R28">SUM(J15,N15)</f>
        <v>947.34</v>
      </c>
      <c r="S15" s="393">
        <f t="shared" si="3"/>
        <v>142041.75</v>
      </c>
    </row>
    <row r="16" spans="1:19" s="82" customFormat="1" ht="36" customHeight="1">
      <c r="A16" s="572"/>
      <c r="B16" s="551"/>
      <c r="C16" s="91" t="s">
        <v>115</v>
      </c>
      <c r="D16" s="208">
        <v>2488368.8000000003</v>
      </c>
      <c r="E16" s="389">
        <v>0</v>
      </c>
      <c r="F16" s="389">
        <v>0</v>
      </c>
      <c r="G16" s="391">
        <f t="shared" si="0"/>
        <v>2488368.8000000003</v>
      </c>
      <c r="H16" s="208">
        <v>5818.59</v>
      </c>
      <c r="I16" s="392">
        <v>0</v>
      </c>
      <c r="J16" s="389">
        <v>0</v>
      </c>
      <c r="K16" s="393">
        <f t="shared" si="1"/>
        <v>5818.59</v>
      </c>
      <c r="L16" s="130">
        <v>53373.55</v>
      </c>
      <c r="M16" s="396">
        <v>0</v>
      </c>
      <c r="N16" s="395">
        <v>0</v>
      </c>
      <c r="O16" s="393">
        <f t="shared" si="4"/>
        <v>53373.55</v>
      </c>
      <c r="P16" s="130">
        <v>59192.14</v>
      </c>
      <c r="Q16" s="394">
        <f t="shared" si="5"/>
        <v>0</v>
      </c>
      <c r="R16" s="394">
        <f t="shared" si="6"/>
        <v>0</v>
      </c>
      <c r="S16" s="393">
        <f t="shared" si="3"/>
        <v>59192.14</v>
      </c>
    </row>
    <row r="17" spans="1:19" s="82" customFormat="1" ht="36" customHeight="1">
      <c r="A17" s="572"/>
      <c r="B17" s="552"/>
      <c r="C17" s="92" t="s">
        <v>114</v>
      </c>
      <c r="D17" s="208">
        <v>1585554.27</v>
      </c>
      <c r="E17" s="389">
        <v>0</v>
      </c>
      <c r="F17" s="389">
        <v>21.88</v>
      </c>
      <c r="G17" s="391">
        <f t="shared" si="0"/>
        <v>1585532.3900000001</v>
      </c>
      <c r="H17" s="208">
        <v>2007.51</v>
      </c>
      <c r="I17" s="392">
        <v>0</v>
      </c>
      <c r="J17" s="389">
        <v>0</v>
      </c>
      <c r="K17" s="393">
        <f t="shared" si="1"/>
        <v>2007.51</v>
      </c>
      <c r="L17" s="130">
        <v>289409.92</v>
      </c>
      <c r="M17" s="396">
        <v>732.34</v>
      </c>
      <c r="N17" s="396">
        <v>0</v>
      </c>
      <c r="O17" s="393">
        <f t="shared" si="4"/>
        <v>290142.26</v>
      </c>
      <c r="P17" s="130">
        <v>291417.43</v>
      </c>
      <c r="Q17" s="394">
        <f t="shared" si="5"/>
        <v>732.34</v>
      </c>
      <c r="R17" s="394">
        <f t="shared" si="6"/>
        <v>0</v>
      </c>
      <c r="S17" s="393">
        <f t="shared" si="3"/>
        <v>292149.77</v>
      </c>
    </row>
    <row r="18" spans="1:19" s="82" customFormat="1" ht="36" customHeight="1">
      <c r="A18" s="572"/>
      <c r="B18" s="548" t="s">
        <v>111</v>
      </c>
      <c r="C18" s="549"/>
      <c r="D18" s="208">
        <v>7027.52</v>
      </c>
      <c r="E18" s="389">
        <v>0</v>
      </c>
      <c r="F18" s="389">
        <v>5546.99</v>
      </c>
      <c r="G18" s="391">
        <f t="shared" si="0"/>
        <v>1480.5300000000007</v>
      </c>
      <c r="H18" s="208">
        <v>850.49</v>
      </c>
      <c r="I18" s="392">
        <v>0</v>
      </c>
      <c r="J18" s="389">
        <v>850.49</v>
      </c>
      <c r="K18" s="393">
        <f t="shared" si="1"/>
        <v>0</v>
      </c>
      <c r="L18" s="130">
        <v>156.15</v>
      </c>
      <c r="M18" s="395">
        <v>0</v>
      </c>
      <c r="N18" s="395">
        <v>156.15</v>
      </c>
      <c r="O18" s="393">
        <f t="shared" si="4"/>
        <v>0</v>
      </c>
      <c r="P18" s="130">
        <v>1006.64</v>
      </c>
      <c r="Q18" s="394">
        <f t="shared" si="5"/>
        <v>0</v>
      </c>
      <c r="R18" s="394">
        <f t="shared" si="6"/>
        <v>1006.64</v>
      </c>
      <c r="S18" s="393">
        <f t="shared" si="3"/>
        <v>0</v>
      </c>
    </row>
    <row r="19" spans="1:19" s="82" customFormat="1" ht="36" customHeight="1">
      <c r="A19" s="572"/>
      <c r="B19" s="548" t="s">
        <v>113</v>
      </c>
      <c r="C19" s="549"/>
      <c r="D19" s="208">
        <v>8290829.02</v>
      </c>
      <c r="E19" s="389">
        <v>0.44</v>
      </c>
      <c r="F19" s="389">
        <v>0</v>
      </c>
      <c r="G19" s="391">
        <f t="shared" si="0"/>
        <v>8290829.46</v>
      </c>
      <c r="H19" s="209">
        <v>0</v>
      </c>
      <c r="I19" s="392">
        <v>0</v>
      </c>
      <c r="J19" s="389">
        <v>0</v>
      </c>
      <c r="K19" s="394">
        <f t="shared" si="1"/>
        <v>0</v>
      </c>
      <c r="L19" s="131">
        <v>0</v>
      </c>
      <c r="M19" s="395">
        <v>0</v>
      </c>
      <c r="N19" s="395">
        <v>0</v>
      </c>
      <c r="O19" s="394">
        <f t="shared" si="4"/>
        <v>0</v>
      </c>
      <c r="P19" s="130">
        <v>0</v>
      </c>
      <c r="Q19" s="394">
        <f t="shared" si="5"/>
        <v>0</v>
      </c>
      <c r="R19" s="394">
        <f t="shared" si="6"/>
        <v>0</v>
      </c>
      <c r="S19" s="394">
        <f t="shared" si="3"/>
        <v>0</v>
      </c>
    </row>
    <row r="20" spans="1:19" s="82" customFormat="1" ht="36" customHeight="1">
      <c r="A20" s="573"/>
      <c r="B20" s="548" t="s">
        <v>13</v>
      </c>
      <c r="C20" s="549"/>
      <c r="D20" s="208">
        <v>18585442.32</v>
      </c>
      <c r="E20" s="398">
        <v>2163.92</v>
      </c>
      <c r="F20" s="393">
        <v>35933.54</v>
      </c>
      <c r="G20" s="391">
        <f t="shared" si="0"/>
        <v>18551672.700000003</v>
      </c>
      <c r="H20" s="132">
        <v>31659.66</v>
      </c>
      <c r="I20" s="393">
        <v>12.8</v>
      </c>
      <c r="J20" s="393">
        <v>1093.84</v>
      </c>
      <c r="K20" s="393">
        <f>H20+I20-J20</f>
        <v>30578.62</v>
      </c>
      <c r="L20" s="130">
        <v>1365351.3399999999</v>
      </c>
      <c r="M20" s="397">
        <v>7304.66</v>
      </c>
      <c r="N20" s="397">
        <v>4949.38</v>
      </c>
      <c r="O20" s="393">
        <f t="shared" si="4"/>
        <v>1367706.6199999999</v>
      </c>
      <c r="P20" s="130">
        <v>1397011.0000000002</v>
      </c>
      <c r="Q20" s="394">
        <f t="shared" si="5"/>
        <v>7317.46</v>
      </c>
      <c r="R20" s="394">
        <f t="shared" si="6"/>
        <v>6043.22</v>
      </c>
      <c r="S20" s="393">
        <f>P20+Q20-R20</f>
        <v>1398285.2400000002</v>
      </c>
    </row>
    <row r="21" spans="1:19" s="82" customFormat="1" ht="36" customHeight="1">
      <c r="A21" s="544" t="s">
        <v>112</v>
      </c>
      <c r="B21" s="548" t="s">
        <v>111</v>
      </c>
      <c r="C21" s="549"/>
      <c r="D21" s="208">
        <v>90088.88</v>
      </c>
      <c r="E21" s="389">
        <v>0</v>
      </c>
      <c r="F21" s="392">
        <v>2312.14</v>
      </c>
      <c r="G21" s="391">
        <f t="shared" si="0"/>
        <v>87776.74</v>
      </c>
      <c r="H21" s="208">
        <v>1767.52</v>
      </c>
      <c r="I21" s="392">
        <v>0</v>
      </c>
      <c r="J21" s="389">
        <v>0</v>
      </c>
      <c r="K21" s="393">
        <f t="shared" si="1"/>
        <v>1767.52</v>
      </c>
      <c r="L21" s="130">
        <v>73733</v>
      </c>
      <c r="M21" s="396">
        <v>99.96</v>
      </c>
      <c r="N21" s="396">
        <v>2189.45</v>
      </c>
      <c r="O21" s="393">
        <f t="shared" si="4"/>
        <v>71643.51000000001</v>
      </c>
      <c r="P21" s="130">
        <v>75500.52</v>
      </c>
      <c r="Q21" s="394">
        <f t="shared" si="5"/>
        <v>99.96</v>
      </c>
      <c r="R21" s="394">
        <f t="shared" si="6"/>
        <v>2189.45</v>
      </c>
      <c r="S21" s="393">
        <f t="shared" si="3"/>
        <v>73411.03000000001</v>
      </c>
    </row>
    <row r="22" spans="1:19" s="82" customFormat="1" ht="36" customHeight="1">
      <c r="A22" s="545"/>
      <c r="B22" s="548" t="s">
        <v>110</v>
      </c>
      <c r="C22" s="549"/>
      <c r="D22" s="208">
        <v>494977.74</v>
      </c>
      <c r="E22" s="389">
        <v>0</v>
      </c>
      <c r="F22" s="392">
        <v>195</v>
      </c>
      <c r="G22" s="391">
        <f t="shared" si="0"/>
        <v>494782.74</v>
      </c>
      <c r="H22" s="208">
        <v>75.33</v>
      </c>
      <c r="I22" s="392">
        <v>0</v>
      </c>
      <c r="J22" s="389">
        <v>0</v>
      </c>
      <c r="K22" s="393">
        <f t="shared" si="1"/>
        <v>75.33</v>
      </c>
      <c r="L22" s="130">
        <v>7672.98</v>
      </c>
      <c r="M22" s="395">
        <v>0</v>
      </c>
      <c r="N22" s="395">
        <v>0</v>
      </c>
      <c r="O22" s="393">
        <f t="shared" si="4"/>
        <v>7672.98</v>
      </c>
      <c r="P22" s="130">
        <v>7748.3099999999995</v>
      </c>
      <c r="Q22" s="394">
        <f t="shared" si="5"/>
        <v>0</v>
      </c>
      <c r="R22" s="394">
        <f t="shared" si="6"/>
        <v>0</v>
      </c>
      <c r="S22" s="393">
        <f t="shared" si="3"/>
        <v>7748.3099999999995</v>
      </c>
    </row>
    <row r="23" spans="1:19" s="82" customFormat="1" ht="36" customHeight="1">
      <c r="A23" s="545"/>
      <c r="B23" s="550" t="s">
        <v>109</v>
      </c>
      <c r="C23" s="81" t="s">
        <v>108</v>
      </c>
      <c r="D23" s="208">
        <v>2357.619999999999</v>
      </c>
      <c r="E23" s="389">
        <v>0</v>
      </c>
      <c r="F23" s="389">
        <v>0</v>
      </c>
      <c r="G23" s="391">
        <f t="shared" si="0"/>
        <v>2357.619999999999</v>
      </c>
      <c r="H23" s="209">
        <v>0</v>
      </c>
      <c r="I23" s="209">
        <v>0</v>
      </c>
      <c r="J23" s="209">
        <v>0</v>
      </c>
      <c r="K23" s="394">
        <f t="shared" si="1"/>
        <v>0</v>
      </c>
      <c r="L23" s="131">
        <v>0</v>
      </c>
      <c r="M23" s="131">
        <v>0</v>
      </c>
      <c r="N23" s="131">
        <v>0</v>
      </c>
      <c r="O23" s="394">
        <f>L23+M23-N23</f>
        <v>0</v>
      </c>
      <c r="P23" s="130">
        <v>0</v>
      </c>
      <c r="Q23" s="394">
        <f t="shared" si="5"/>
        <v>0</v>
      </c>
      <c r="R23" s="394">
        <f t="shared" si="6"/>
        <v>0</v>
      </c>
      <c r="S23" s="394">
        <f t="shared" si="3"/>
        <v>0</v>
      </c>
    </row>
    <row r="24" spans="1:19" s="82" customFormat="1" ht="36" customHeight="1">
      <c r="A24" s="545"/>
      <c r="B24" s="551"/>
      <c r="C24" s="83" t="s">
        <v>107</v>
      </c>
      <c r="D24" s="208">
        <v>27543.67</v>
      </c>
      <c r="E24" s="389">
        <v>0</v>
      </c>
      <c r="F24" s="389">
        <v>0</v>
      </c>
      <c r="G24" s="391">
        <f t="shared" si="0"/>
        <v>27543.67</v>
      </c>
      <c r="H24" s="209">
        <v>0</v>
      </c>
      <c r="I24" s="209">
        <v>0</v>
      </c>
      <c r="J24" s="209">
        <v>0</v>
      </c>
      <c r="K24" s="394">
        <f t="shared" si="1"/>
        <v>0</v>
      </c>
      <c r="L24" s="131">
        <v>0</v>
      </c>
      <c r="M24" s="131">
        <v>0</v>
      </c>
      <c r="N24" s="131">
        <v>0</v>
      </c>
      <c r="O24" s="394">
        <f t="shared" si="4"/>
        <v>0</v>
      </c>
      <c r="P24" s="130">
        <v>0</v>
      </c>
      <c r="Q24" s="394">
        <f t="shared" si="5"/>
        <v>0</v>
      </c>
      <c r="R24" s="394">
        <f t="shared" si="6"/>
        <v>0</v>
      </c>
      <c r="S24" s="394">
        <f t="shared" si="3"/>
        <v>0</v>
      </c>
    </row>
    <row r="25" spans="1:19" s="82" customFormat="1" ht="36" customHeight="1">
      <c r="A25" s="545"/>
      <c r="B25" s="552"/>
      <c r="C25" s="83" t="s">
        <v>106</v>
      </c>
      <c r="D25" s="208">
        <v>492710.93</v>
      </c>
      <c r="E25" s="389">
        <v>22416.21</v>
      </c>
      <c r="F25" s="392">
        <v>110410.47</v>
      </c>
      <c r="G25" s="391">
        <f t="shared" si="0"/>
        <v>404716.67000000004</v>
      </c>
      <c r="H25" s="209">
        <v>0</v>
      </c>
      <c r="I25" s="392">
        <v>850.49</v>
      </c>
      <c r="J25" s="389">
        <v>0</v>
      </c>
      <c r="K25" s="394">
        <f t="shared" si="1"/>
        <v>850.49</v>
      </c>
      <c r="L25" s="131">
        <v>1935.3799999999999</v>
      </c>
      <c r="M25" s="131">
        <v>3139.39</v>
      </c>
      <c r="N25" s="131">
        <v>2470.89</v>
      </c>
      <c r="O25" s="394">
        <f>L25+M25-N25</f>
        <v>2603.8799999999997</v>
      </c>
      <c r="P25" s="130">
        <v>1935.3799999999999</v>
      </c>
      <c r="Q25" s="394">
        <f>SUM(I25,M25)</f>
        <v>3989.88</v>
      </c>
      <c r="R25" s="394">
        <f t="shared" si="6"/>
        <v>2470.89</v>
      </c>
      <c r="S25" s="394">
        <f t="shared" si="3"/>
        <v>3454.3700000000003</v>
      </c>
    </row>
    <row r="26" spans="1:19" s="82" customFormat="1" ht="36" customHeight="1">
      <c r="A26" s="545"/>
      <c r="B26" s="548" t="s">
        <v>105</v>
      </c>
      <c r="C26" s="549"/>
      <c r="D26" s="208">
        <v>21177.58</v>
      </c>
      <c r="E26" s="389">
        <v>0</v>
      </c>
      <c r="F26" s="389">
        <v>0</v>
      </c>
      <c r="G26" s="391">
        <f t="shared" si="0"/>
        <v>21177.58</v>
      </c>
      <c r="H26" s="209">
        <v>0</v>
      </c>
      <c r="I26" s="209">
        <v>0</v>
      </c>
      <c r="J26" s="209">
        <v>0</v>
      </c>
      <c r="K26" s="394">
        <f t="shared" si="1"/>
        <v>0</v>
      </c>
      <c r="L26" s="130">
        <v>0</v>
      </c>
      <c r="M26" s="130">
        <v>0</v>
      </c>
      <c r="N26" s="130">
        <v>0</v>
      </c>
      <c r="O26" s="394">
        <f t="shared" si="4"/>
        <v>0</v>
      </c>
      <c r="P26" s="130">
        <v>0</v>
      </c>
      <c r="Q26" s="394">
        <f t="shared" si="5"/>
        <v>0</v>
      </c>
      <c r="R26" s="394">
        <f t="shared" si="6"/>
        <v>0</v>
      </c>
      <c r="S26" s="394">
        <f t="shared" si="3"/>
        <v>0</v>
      </c>
    </row>
    <row r="27" spans="1:19" s="82" customFormat="1" ht="36" customHeight="1">
      <c r="A27" s="545"/>
      <c r="B27" s="548" t="s">
        <v>13</v>
      </c>
      <c r="C27" s="549"/>
      <c r="D27" s="208">
        <v>1128856.4200000002</v>
      </c>
      <c r="E27" s="393">
        <v>22416.21</v>
      </c>
      <c r="F27" s="393">
        <v>112917.61</v>
      </c>
      <c r="G27" s="391">
        <f t="shared" si="0"/>
        <v>1038355.0200000001</v>
      </c>
      <c r="H27" s="208">
        <v>1842.85</v>
      </c>
      <c r="I27" s="393">
        <v>850.49</v>
      </c>
      <c r="J27" s="393">
        <v>0</v>
      </c>
      <c r="K27" s="393">
        <f t="shared" si="1"/>
        <v>2693.34</v>
      </c>
      <c r="L27" s="130">
        <v>83341.36000000002</v>
      </c>
      <c r="M27" s="397">
        <v>3239.35</v>
      </c>
      <c r="N27" s="397">
        <v>4660.34</v>
      </c>
      <c r="O27" s="393">
        <f t="shared" si="4"/>
        <v>81920.37000000002</v>
      </c>
      <c r="P27" s="130">
        <v>85184.21</v>
      </c>
      <c r="Q27" s="394">
        <f t="shared" si="5"/>
        <v>4089.84</v>
      </c>
      <c r="R27" s="394">
        <f t="shared" si="6"/>
        <v>4660.34</v>
      </c>
      <c r="S27" s="393">
        <f t="shared" si="3"/>
        <v>84613.71</v>
      </c>
    </row>
    <row r="28" spans="1:19" s="85" customFormat="1" ht="36" customHeight="1">
      <c r="A28" s="546" t="s">
        <v>104</v>
      </c>
      <c r="B28" s="546"/>
      <c r="C28" s="547"/>
      <c r="D28" s="133">
        <v>19714298.74</v>
      </c>
      <c r="E28" s="388">
        <v>24580.13</v>
      </c>
      <c r="F28" s="388">
        <v>148851.15</v>
      </c>
      <c r="G28" s="477">
        <f t="shared" si="0"/>
        <v>19590027.72</v>
      </c>
      <c r="H28" s="134">
        <v>33502.51</v>
      </c>
      <c r="I28" s="388">
        <v>863.29</v>
      </c>
      <c r="J28" s="388">
        <v>1093.84</v>
      </c>
      <c r="K28" s="478">
        <f t="shared" si="1"/>
        <v>33271.96000000001</v>
      </c>
      <c r="L28" s="134">
        <v>1448692.7</v>
      </c>
      <c r="M28" s="388">
        <v>10544.01</v>
      </c>
      <c r="N28" s="388">
        <v>9609.72</v>
      </c>
      <c r="O28" s="388">
        <f t="shared" si="4"/>
        <v>1449626.99</v>
      </c>
      <c r="P28" s="134">
        <v>1482195.21</v>
      </c>
      <c r="Q28" s="479">
        <f t="shared" si="5"/>
        <v>11407.3</v>
      </c>
      <c r="R28" s="479">
        <f t="shared" si="6"/>
        <v>10703.56</v>
      </c>
      <c r="S28" s="478">
        <f t="shared" si="3"/>
        <v>1482898.95</v>
      </c>
    </row>
    <row r="29" spans="1:19" s="82" customFormat="1" ht="18" customHeight="1">
      <c r="A29" s="454" t="s">
        <v>383</v>
      </c>
      <c r="B29" s="210"/>
      <c r="C29" s="210"/>
      <c r="D29" s="210"/>
      <c r="E29" s="210"/>
      <c r="F29" s="210"/>
      <c r="G29" s="211"/>
      <c r="H29" s="210"/>
      <c r="I29" s="210"/>
      <c r="J29" s="210"/>
      <c r="K29" s="173"/>
      <c r="O29" s="173"/>
      <c r="Q29" s="172"/>
      <c r="R29" s="172"/>
      <c r="S29" s="173"/>
    </row>
    <row r="31" ht="13.5">
      <c r="D31" s="467"/>
    </row>
  </sheetData>
  <sheetProtection/>
  <mergeCells count="34">
    <mergeCell ref="A4:J4"/>
    <mergeCell ref="B20:C20"/>
    <mergeCell ref="L8:O8"/>
    <mergeCell ref="L9:L10"/>
    <mergeCell ref="M9:N9"/>
    <mergeCell ref="O9:O10"/>
    <mergeCell ref="B12:B13"/>
    <mergeCell ref="K7:P7"/>
    <mergeCell ref="H9:H10"/>
    <mergeCell ref="I9:J9"/>
    <mergeCell ref="D7:G8"/>
    <mergeCell ref="B14:B17"/>
    <mergeCell ref="D9:D10"/>
    <mergeCell ref="E9:F9"/>
    <mergeCell ref="G9:G10"/>
    <mergeCell ref="A11:A20"/>
    <mergeCell ref="B18:C18"/>
    <mergeCell ref="B11:C11"/>
    <mergeCell ref="P8:S8"/>
    <mergeCell ref="P9:P10"/>
    <mergeCell ref="Q9:R9"/>
    <mergeCell ref="S9:S10"/>
    <mergeCell ref="H8:J8"/>
    <mergeCell ref="K9:K10"/>
    <mergeCell ref="A3:J3"/>
    <mergeCell ref="A21:A27"/>
    <mergeCell ref="A28:C28"/>
    <mergeCell ref="B27:C27"/>
    <mergeCell ref="B26:C26"/>
    <mergeCell ref="B22:C22"/>
    <mergeCell ref="B21:C21"/>
    <mergeCell ref="B23:B25"/>
    <mergeCell ref="B19:C19"/>
    <mergeCell ref="A7:C10"/>
  </mergeCells>
  <hyperlinks>
    <hyperlink ref="A1" location="'16税・財政目次'!A1" display="16　税・財政目次へ＜＜"/>
  </hyperlinks>
  <printOptions/>
  <pageMargins left="0.3937007874015748" right="0.1968503937007874" top="0.1968503937007874" bottom="0.1968503937007874" header="0" footer="0"/>
  <pageSetup blackAndWhite="1" horizontalDpi="600" verticalDpi="600" orientation="portrait" paperSize="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G5" sqref="G5"/>
      <selection pane="topRight" activeCell="G5" sqref="G5"/>
      <selection pane="bottomLeft" activeCell="G5" sqref="G5"/>
      <selection pane="bottomRight" activeCell="G5" sqref="G5"/>
    </sheetView>
  </sheetViews>
  <sheetFormatPr defaultColWidth="9.00390625" defaultRowHeight="13.5"/>
  <cols>
    <col min="1" max="1" width="2.50390625" style="17" customWidth="1"/>
    <col min="2" max="2" width="2.875" style="17" customWidth="1"/>
    <col min="3" max="3" width="3.00390625" style="17" bestFit="1" customWidth="1"/>
    <col min="4" max="4" width="11.125" style="5" customWidth="1"/>
    <col min="5" max="5" width="11.75390625" style="5" customWidth="1"/>
    <col min="6" max="6" width="10.00390625" style="5" customWidth="1"/>
    <col min="7" max="7" width="11.375" style="1" customWidth="1"/>
    <col min="8" max="8" width="9.625" style="5" customWidth="1"/>
    <col min="9" max="9" width="10.125" style="5" customWidth="1"/>
    <col min="10" max="10" width="8.125" style="5" customWidth="1"/>
    <col min="11" max="11" width="9.625" style="1" customWidth="1"/>
    <col min="12" max="12" width="20.625" style="5" customWidth="1"/>
    <col min="13" max="16384" width="9.00390625" style="5" customWidth="1"/>
  </cols>
  <sheetData>
    <row r="1" ht="14.25">
      <c r="A1" s="78" t="s">
        <v>216</v>
      </c>
    </row>
    <row r="2" ht="14.25">
      <c r="A2" s="21" t="s">
        <v>0</v>
      </c>
    </row>
    <row r="3" spans="1:19" ht="17.25">
      <c r="A3" s="480" t="s">
        <v>324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12"/>
      <c r="N3" s="12"/>
      <c r="O3" s="12"/>
      <c r="P3" s="12"/>
      <c r="Q3" s="12"/>
      <c r="R3" s="12"/>
      <c r="S3" s="12"/>
    </row>
    <row r="4" spans="1:12" ht="14.25">
      <c r="A4" s="20" t="s">
        <v>143</v>
      </c>
      <c r="B4" s="20"/>
      <c r="C4" s="20"/>
      <c r="L4" s="18"/>
    </row>
    <row r="5" spans="1:12" ht="5.25" customHeight="1" thickBot="1">
      <c r="A5" s="19"/>
      <c r="B5" s="19"/>
      <c r="C5" s="19"/>
      <c r="D5" s="7"/>
      <c r="L5" s="18"/>
    </row>
    <row r="6" spans="1:12" s="79" customFormat="1" ht="18" customHeight="1" thickTop="1">
      <c r="A6" s="590" t="s">
        <v>128</v>
      </c>
      <c r="B6" s="590"/>
      <c r="C6" s="591"/>
      <c r="D6" s="586" t="s">
        <v>239</v>
      </c>
      <c r="E6" s="587"/>
      <c r="F6" s="587"/>
      <c r="G6" s="175" t="s">
        <v>241</v>
      </c>
      <c r="H6" s="586" t="s">
        <v>240</v>
      </c>
      <c r="I6" s="587"/>
      <c r="J6" s="587"/>
      <c r="K6" s="175" t="s">
        <v>286</v>
      </c>
      <c r="L6" s="595" t="s">
        <v>142</v>
      </c>
    </row>
    <row r="7" spans="1:12" s="79" customFormat="1" ht="14.25" customHeight="1">
      <c r="A7" s="592"/>
      <c r="B7" s="592"/>
      <c r="C7" s="583"/>
      <c r="D7" s="597" t="s">
        <v>141</v>
      </c>
      <c r="E7" s="599" t="s">
        <v>122</v>
      </c>
      <c r="F7" s="600"/>
      <c r="G7" s="601" t="s">
        <v>140</v>
      </c>
      <c r="H7" s="597" t="s">
        <v>141</v>
      </c>
      <c r="I7" s="599" t="s">
        <v>122</v>
      </c>
      <c r="J7" s="600"/>
      <c r="K7" s="604" t="s">
        <v>140</v>
      </c>
      <c r="L7" s="582"/>
    </row>
    <row r="8" spans="1:12" s="79" customFormat="1" ht="14.25" customHeight="1">
      <c r="A8" s="593"/>
      <c r="B8" s="593"/>
      <c r="C8" s="594"/>
      <c r="D8" s="598"/>
      <c r="E8" s="80" t="s">
        <v>71</v>
      </c>
      <c r="F8" s="80" t="s">
        <v>70</v>
      </c>
      <c r="G8" s="602"/>
      <c r="H8" s="603"/>
      <c r="I8" s="80" t="s">
        <v>71</v>
      </c>
      <c r="J8" s="80" t="s">
        <v>70</v>
      </c>
      <c r="K8" s="605"/>
      <c r="L8" s="596"/>
    </row>
    <row r="9" spans="1:12" s="79" customFormat="1" ht="22.5" customHeight="1">
      <c r="A9" s="577" t="s">
        <v>121</v>
      </c>
      <c r="B9" s="580" t="s">
        <v>139</v>
      </c>
      <c r="C9" s="581"/>
      <c r="D9" s="98">
        <v>2647223</v>
      </c>
      <c r="E9" s="206">
        <v>0</v>
      </c>
      <c r="F9" s="206">
        <v>0</v>
      </c>
      <c r="G9" s="399">
        <f aca="true" t="shared" si="0" ref="G9:G16">D9+E9-F9</f>
        <v>2647223</v>
      </c>
      <c r="H9" s="400">
        <v>49146.96</v>
      </c>
      <c r="I9" s="206">
        <v>657.99</v>
      </c>
      <c r="J9" s="206">
        <v>0</v>
      </c>
      <c r="K9" s="399">
        <f aca="true" t="shared" si="1" ref="K9:K16">H9+I9-J9</f>
        <v>49804.95</v>
      </c>
      <c r="L9" s="99" t="s">
        <v>314</v>
      </c>
    </row>
    <row r="10" spans="1:12" s="79" customFormat="1" ht="22.5" customHeight="1">
      <c r="A10" s="578"/>
      <c r="B10" s="582"/>
      <c r="C10" s="583"/>
      <c r="D10" s="98">
        <v>3537565.6</v>
      </c>
      <c r="E10" s="206">
        <v>0</v>
      </c>
      <c r="F10" s="206">
        <v>0</v>
      </c>
      <c r="G10" s="399">
        <f t="shared" si="0"/>
        <v>3537565.6</v>
      </c>
      <c r="H10" s="400">
        <v>20787.5</v>
      </c>
      <c r="I10" s="206">
        <v>0</v>
      </c>
      <c r="J10" s="206">
        <v>0</v>
      </c>
      <c r="K10" s="399">
        <f t="shared" si="1"/>
        <v>20787.5</v>
      </c>
      <c r="L10" s="100" t="s">
        <v>279</v>
      </c>
    </row>
    <row r="11" spans="1:12" s="79" customFormat="1" ht="22.5" customHeight="1">
      <c r="A11" s="578"/>
      <c r="B11" s="582"/>
      <c r="C11" s="583"/>
      <c r="D11" s="98">
        <v>691013</v>
      </c>
      <c r="E11" s="206">
        <v>0.44</v>
      </c>
      <c r="F11" s="206">
        <v>0</v>
      </c>
      <c r="G11" s="399">
        <f t="shared" si="0"/>
        <v>691013.44</v>
      </c>
      <c r="H11" s="400">
        <v>16265.3</v>
      </c>
      <c r="I11" s="206">
        <v>243.2</v>
      </c>
      <c r="J11" s="206">
        <v>0</v>
      </c>
      <c r="K11" s="399">
        <f>H11+I11-J11</f>
        <v>16508.5</v>
      </c>
      <c r="L11" s="99" t="s">
        <v>136</v>
      </c>
    </row>
    <row r="12" spans="1:12" s="79" customFormat="1" ht="22.5" customHeight="1">
      <c r="A12" s="578"/>
      <c r="B12" s="582"/>
      <c r="C12" s="583"/>
      <c r="D12" s="98">
        <v>5004</v>
      </c>
      <c r="E12" s="206">
        <v>0</v>
      </c>
      <c r="F12" s="206">
        <v>0</v>
      </c>
      <c r="G12" s="399">
        <f t="shared" si="0"/>
        <v>5004</v>
      </c>
      <c r="H12" s="400">
        <v>21.479999999999997</v>
      </c>
      <c r="I12" s="206">
        <v>0.2</v>
      </c>
      <c r="J12" s="206">
        <v>0</v>
      </c>
      <c r="K12" s="399">
        <f t="shared" si="1"/>
        <v>21.679999999999996</v>
      </c>
      <c r="L12" s="99" t="s">
        <v>135</v>
      </c>
    </row>
    <row r="13" spans="1:12" s="79" customFormat="1" ht="22.5" customHeight="1">
      <c r="A13" s="578"/>
      <c r="B13" s="582"/>
      <c r="C13" s="583"/>
      <c r="D13" s="98">
        <v>1205440</v>
      </c>
      <c r="E13" s="206">
        <v>0</v>
      </c>
      <c r="F13" s="206">
        <v>0</v>
      </c>
      <c r="G13" s="399">
        <f t="shared" si="0"/>
        <v>1205440</v>
      </c>
      <c r="H13" s="400">
        <v>27890.07</v>
      </c>
      <c r="I13" s="400">
        <v>242.39</v>
      </c>
      <c r="J13" s="206">
        <v>0</v>
      </c>
      <c r="K13" s="399">
        <f t="shared" si="1"/>
        <v>28132.46</v>
      </c>
      <c r="L13" s="99" t="s">
        <v>238</v>
      </c>
    </row>
    <row r="14" spans="1:12" s="79" customFormat="1" ht="22.5" customHeight="1">
      <c r="A14" s="578"/>
      <c r="B14" s="582"/>
      <c r="C14" s="583"/>
      <c r="D14" s="98">
        <v>61003</v>
      </c>
      <c r="E14" s="206">
        <v>0</v>
      </c>
      <c r="F14" s="206">
        <v>0</v>
      </c>
      <c r="G14" s="399">
        <f t="shared" si="0"/>
        <v>61003</v>
      </c>
      <c r="H14" s="400">
        <v>140.04</v>
      </c>
      <c r="I14" s="206">
        <v>0</v>
      </c>
      <c r="J14" s="206">
        <v>0</v>
      </c>
      <c r="K14" s="399">
        <f t="shared" si="1"/>
        <v>140.04</v>
      </c>
      <c r="L14" s="100" t="s">
        <v>138</v>
      </c>
    </row>
    <row r="15" spans="1:12" s="79" customFormat="1" ht="22.5" customHeight="1">
      <c r="A15" s="578"/>
      <c r="B15" s="582"/>
      <c r="C15" s="583"/>
      <c r="D15" s="98">
        <v>127969.42</v>
      </c>
      <c r="E15" s="206">
        <v>0</v>
      </c>
      <c r="F15" s="206">
        <v>0</v>
      </c>
      <c r="G15" s="399">
        <f t="shared" si="0"/>
        <v>127969.42</v>
      </c>
      <c r="H15" s="400">
        <v>165</v>
      </c>
      <c r="I15" s="206">
        <v>0</v>
      </c>
      <c r="J15" s="206">
        <v>0</v>
      </c>
      <c r="K15" s="399">
        <f t="shared" si="1"/>
        <v>165</v>
      </c>
      <c r="L15" s="100" t="s">
        <v>137</v>
      </c>
    </row>
    <row r="16" spans="1:12" s="79" customFormat="1" ht="22.5" customHeight="1">
      <c r="A16" s="578"/>
      <c r="B16" s="429"/>
      <c r="C16" s="430"/>
      <c r="D16" s="98">
        <v>15611</v>
      </c>
      <c r="E16" s="206">
        <v>0</v>
      </c>
      <c r="F16" s="206">
        <v>0</v>
      </c>
      <c r="G16" s="399">
        <f t="shared" si="0"/>
        <v>15611</v>
      </c>
      <c r="H16" s="400">
        <v>183.76</v>
      </c>
      <c r="I16" s="206">
        <v>0</v>
      </c>
      <c r="J16" s="206">
        <v>0</v>
      </c>
      <c r="K16" s="399">
        <f t="shared" si="1"/>
        <v>183.76</v>
      </c>
      <c r="L16" s="100" t="s">
        <v>375</v>
      </c>
    </row>
    <row r="17" spans="1:12" s="79" customFormat="1" ht="22.5" customHeight="1">
      <c r="A17" s="578"/>
      <c r="B17" s="93"/>
      <c r="C17" s="94" t="s">
        <v>13</v>
      </c>
      <c r="D17" s="98">
        <v>8290829.02</v>
      </c>
      <c r="E17" s="401">
        <f>SUM(E9:E16)</f>
        <v>0.44</v>
      </c>
      <c r="F17" s="401">
        <f>SUM(F9:F16)</f>
        <v>0</v>
      </c>
      <c r="G17" s="401">
        <f>SUM(G9:G16)</f>
        <v>8290829.459999999</v>
      </c>
      <c r="H17" s="206">
        <v>114600.10999999999</v>
      </c>
      <c r="I17" s="401">
        <f>SUM(I9:I16)</f>
        <v>1143.7800000000002</v>
      </c>
      <c r="J17" s="401">
        <f>SUM(J9:J16)</f>
        <v>0</v>
      </c>
      <c r="K17" s="401">
        <f>SUM(K9:K16)</f>
        <v>115743.88999999998</v>
      </c>
      <c r="L17" s="100"/>
    </row>
    <row r="18" spans="1:12" s="79" customFormat="1" ht="22.5" customHeight="1">
      <c r="A18" s="579"/>
      <c r="B18" s="584" t="s">
        <v>338</v>
      </c>
      <c r="C18" s="581"/>
      <c r="D18" s="98">
        <v>30110372</v>
      </c>
      <c r="E18" s="206">
        <v>0</v>
      </c>
      <c r="F18" s="206">
        <v>8021.2</v>
      </c>
      <c r="G18" s="399">
        <f aca="true" t="shared" si="2" ref="G18:G25">D18+E18-F18</f>
        <v>30102350.8</v>
      </c>
      <c r="H18" s="400">
        <v>755542.01</v>
      </c>
      <c r="I18" s="206">
        <v>26188</v>
      </c>
      <c r="J18" s="206">
        <v>0</v>
      </c>
      <c r="K18" s="399">
        <f aca="true" t="shared" si="3" ref="K18:K25">H18+I18-J18</f>
        <v>781730.01</v>
      </c>
      <c r="L18" s="99" t="s">
        <v>314</v>
      </c>
    </row>
    <row r="19" spans="1:12" s="79" customFormat="1" ht="22.5" customHeight="1">
      <c r="A19" s="579"/>
      <c r="B19" s="585"/>
      <c r="C19" s="583"/>
      <c r="D19" s="213">
        <v>13056586.12</v>
      </c>
      <c r="E19" s="206">
        <v>0</v>
      </c>
      <c r="F19" s="206">
        <v>658</v>
      </c>
      <c r="G19" s="399">
        <f t="shared" si="2"/>
        <v>13055928.12</v>
      </c>
      <c r="H19" s="400">
        <v>310531.37</v>
      </c>
      <c r="I19" s="206">
        <v>11576.07</v>
      </c>
      <c r="J19" s="206">
        <v>0</v>
      </c>
      <c r="K19" s="399">
        <f t="shared" si="3"/>
        <v>322107.44</v>
      </c>
      <c r="L19" s="99" t="s">
        <v>305</v>
      </c>
    </row>
    <row r="20" spans="1:12" s="79" customFormat="1" ht="22.5" customHeight="1">
      <c r="A20" s="579"/>
      <c r="B20" s="582"/>
      <c r="C20" s="583"/>
      <c r="D20" s="98">
        <v>9958517.31</v>
      </c>
      <c r="E20" s="206">
        <v>0</v>
      </c>
      <c r="F20" s="206">
        <v>79</v>
      </c>
      <c r="G20" s="399">
        <f t="shared" si="2"/>
        <v>9958438.31</v>
      </c>
      <c r="H20" s="400">
        <v>265180.18</v>
      </c>
      <c r="I20" s="400">
        <v>6943.55</v>
      </c>
      <c r="J20" s="206">
        <v>0</v>
      </c>
      <c r="K20" s="399">
        <f t="shared" si="3"/>
        <v>272123.73</v>
      </c>
      <c r="L20" s="99" t="s">
        <v>136</v>
      </c>
    </row>
    <row r="21" spans="1:12" s="79" customFormat="1" ht="22.5" customHeight="1">
      <c r="A21" s="579"/>
      <c r="B21" s="582"/>
      <c r="C21" s="583"/>
      <c r="D21" s="98">
        <v>11805828.05</v>
      </c>
      <c r="E21" s="206">
        <v>0</v>
      </c>
      <c r="F21" s="206">
        <v>0</v>
      </c>
      <c r="G21" s="399">
        <f t="shared" si="2"/>
        <v>11805828.05</v>
      </c>
      <c r="H21" s="400">
        <v>288162.48000000004</v>
      </c>
      <c r="I21" s="206">
        <v>8340.51</v>
      </c>
      <c r="J21" s="206">
        <v>0</v>
      </c>
      <c r="K21" s="399">
        <f t="shared" si="3"/>
        <v>296502.99000000005</v>
      </c>
      <c r="L21" s="99" t="s">
        <v>135</v>
      </c>
    </row>
    <row r="22" spans="1:12" s="79" customFormat="1" ht="22.5" customHeight="1">
      <c r="A22" s="579"/>
      <c r="B22" s="582"/>
      <c r="C22" s="583"/>
      <c r="D22" s="98">
        <v>56050142.61</v>
      </c>
      <c r="E22" s="206">
        <v>0</v>
      </c>
      <c r="F22" s="206">
        <v>3478.16</v>
      </c>
      <c r="G22" s="399">
        <f t="shared" si="2"/>
        <v>56046664.45</v>
      </c>
      <c r="H22" s="400">
        <v>1528422.04</v>
      </c>
      <c r="I22" s="400">
        <v>45479.16</v>
      </c>
      <c r="J22" s="206">
        <v>0</v>
      </c>
      <c r="K22" s="399">
        <f>H22+I22-J22</f>
        <v>1573901.2</v>
      </c>
      <c r="L22" s="99" t="s">
        <v>134</v>
      </c>
    </row>
    <row r="23" spans="1:12" s="79" customFormat="1" ht="22.5" customHeight="1">
      <c r="A23" s="579"/>
      <c r="B23" s="582"/>
      <c r="C23" s="583"/>
      <c r="D23" s="98">
        <v>46738348.73</v>
      </c>
      <c r="E23" s="206">
        <v>0</v>
      </c>
      <c r="F23" s="206">
        <v>432414.45</v>
      </c>
      <c r="G23" s="399">
        <f t="shared" si="2"/>
        <v>46305934.279999994</v>
      </c>
      <c r="H23" s="400">
        <v>1161953.11</v>
      </c>
      <c r="I23" s="400">
        <v>24684</v>
      </c>
      <c r="J23" s="206">
        <v>0</v>
      </c>
      <c r="K23" s="399">
        <f t="shared" si="3"/>
        <v>1186637.11</v>
      </c>
      <c r="L23" s="99" t="s">
        <v>238</v>
      </c>
    </row>
    <row r="24" spans="1:12" s="79" customFormat="1" ht="22.5" customHeight="1">
      <c r="A24" s="579"/>
      <c r="B24" s="582"/>
      <c r="C24" s="583"/>
      <c r="D24" s="98">
        <v>574592.63</v>
      </c>
      <c r="E24" s="206">
        <v>0</v>
      </c>
      <c r="F24" s="206">
        <v>0</v>
      </c>
      <c r="G24" s="399">
        <f t="shared" si="2"/>
        <v>574592.63</v>
      </c>
      <c r="H24" s="400">
        <v>8348</v>
      </c>
      <c r="I24" s="206">
        <v>0</v>
      </c>
      <c r="J24" s="206">
        <v>0</v>
      </c>
      <c r="K24" s="399">
        <f t="shared" si="3"/>
        <v>8348</v>
      </c>
      <c r="L24" s="99" t="s">
        <v>133</v>
      </c>
    </row>
    <row r="25" spans="1:12" s="79" customFormat="1" ht="22.5" customHeight="1">
      <c r="A25" s="579"/>
      <c r="B25" s="582"/>
      <c r="C25" s="583"/>
      <c r="D25" s="98">
        <v>11500.84</v>
      </c>
      <c r="E25" s="206">
        <v>0</v>
      </c>
      <c r="F25" s="206">
        <v>0</v>
      </c>
      <c r="G25" s="399">
        <f t="shared" si="2"/>
        <v>11500.84</v>
      </c>
      <c r="H25" s="400">
        <v>302.75</v>
      </c>
      <c r="I25" s="206">
        <v>0</v>
      </c>
      <c r="J25" s="206">
        <v>0</v>
      </c>
      <c r="K25" s="399">
        <f t="shared" si="3"/>
        <v>302.75</v>
      </c>
      <c r="L25" s="99" t="s">
        <v>132</v>
      </c>
    </row>
    <row r="26" spans="1:12" s="79" customFormat="1" ht="22.5" customHeight="1">
      <c r="A26" s="579"/>
      <c r="B26" s="95"/>
      <c r="C26" s="96" t="s">
        <v>13</v>
      </c>
      <c r="D26" s="98">
        <v>168305888.29</v>
      </c>
      <c r="E26" s="401">
        <f aca="true" t="shared" si="4" ref="E26:K26">SUM(E18:E25)</f>
        <v>0</v>
      </c>
      <c r="F26" s="401">
        <f t="shared" si="4"/>
        <v>444650.81</v>
      </c>
      <c r="G26" s="402">
        <f t="shared" si="4"/>
        <v>167861237.48</v>
      </c>
      <c r="H26" s="400">
        <v>4318441.94</v>
      </c>
      <c r="I26" s="402">
        <f t="shared" si="4"/>
        <v>123211.29000000001</v>
      </c>
      <c r="J26" s="401">
        <f t="shared" si="4"/>
        <v>0</v>
      </c>
      <c r="K26" s="402">
        <f t="shared" si="4"/>
        <v>4441653.23</v>
      </c>
      <c r="L26" s="101"/>
    </row>
    <row r="27" spans="1:12" s="97" customFormat="1" ht="22.5" customHeight="1">
      <c r="A27" s="588" t="s">
        <v>131</v>
      </c>
      <c r="B27" s="588"/>
      <c r="C27" s="589"/>
      <c r="D27" s="443">
        <v>176596717.31</v>
      </c>
      <c r="E27" s="403">
        <f aca="true" t="shared" si="5" ref="E27:J27">SUM(E17,E26)</f>
        <v>0.44</v>
      </c>
      <c r="F27" s="403">
        <f t="shared" si="5"/>
        <v>444650.81</v>
      </c>
      <c r="G27" s="177">
        <f>SUM(G17,G26)</f>
        <v>176152066.94</v>
      </c>
      <c r="H27" s="443">
        <v>4433042.050000001</v>
      </c>
      <c r="I27" s="404">
        <f>SUM(I17,I26)</f>
        <v>124355.07</v>
      </c>
      <c r="J27" s="403">
        <f t="shared" si="5"/>
        <v>0</v>
      </c>
      <c r="K27" s="177">
        <f>SUM(K17,K26)</f>
        <v>4557397.12</v>
      </c>
      <c r="L27" s="102"/>
    </row>
    <row r="28" spans="1:11" s="79" customFormat="1" ht="17.25" customHeight="1">
      <c r="A28" s="380"/>
      <c r="G28" s="176"/>
      <c r="K28" s="176"/>
    </row>
    <row r="29" ht="14.25">
      <c r="A29" s="82" t="s">
        <v>386</v>
      </c>
    </row>
  </sheetData>
  <sheetProtection/>
  <mergeCells count="15">
    <mergeCell ref="A3:L3"/>
    <mergeCell ref="A6:C8"/>
    <mergeCell ref="L6:L8"/>
    <mergeCell ref="D7:D8"/>
    <mergeCell ref="E7:F7"/>
    <mergeCell ref="G7:G8"/>
    <mergeCell ref="H7:H8"/>
    <mergeCell ref="I7:J7"/>
    <mergeCell ref="K7:K8"/>
    <mergeCell ref="A9:A26"/>
    <mergeCell ref="B9:C15"/>
    <mergeCell ref="B18:C25"/>
    <mergeCell ref="D6:F6"/>
    <mergeCell ref="H6:J6"/>
    <mergeCell ref="A27:C27"/>
  </mergeCells>
  <hyperlinks>
    <hyperlink ref="A1" location="'16税・財政目次'!A1" display="16　税・財政目次へ＜＜"/>
  </hyperlinks>
  <printOptions/>
  <pageMargins left="0.984251968503937" right="0.1968503937007874" top="0.5905511811023623" bottom="0.3937007874015748" header="0" footer="0"/>
  <pageSetup blackAndWhite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showGridLines="0" view="pageBreakPreview" zoomScaleSheetLayoutView="100" zoomScalePageLayoutView="0" workbookViewId="0" topLeftCell="A46">
      <selection activeCell="L63" sqref="L63"/>
    </sheetView>
  </sheetViews>
  <sheetFormatPr defaultColWidth="9.00390625" defaultRowHeight="13.5"/>
  <cols>
    <col min="1" max="1" width="9.25390625" style="1" customWidth="1"/>
    <col min="2" max="2" width="10.25390625" style="1" bestFit="1" customWidth="1"/>
    <col min="3" max="6" width="18.125" style="1" customWidth="1"/>
    <col min="7" max="7" width="1.12109375" style="1" customWidth="1"/>
    <col min="8" max="16384" width="9.00390625" style="1" customWidth="1"/>
  </cols>
  <sheetData>
    <row r="1" ht="13.5">
      <c r="A1" s="214" t="s">
        <v>216</v>
      </c>
    </row>
    <row r="2" ht="13.5">
      <c r="A2" s="2" t="s">
        <v>0</v>
      </c>
    </row>
    <row r="3" spans="1:12" ht="17.25">
      <c r="A3" s="483" t="s">
        <v>324</v>
      </c>
      <c r="B3" s="483"/>
      <c r="C3" s="483"/>
      <c r="D3" s="483"/>
      <c r="E3" s="483"/>
      <c r="F3" s="483"/>
      <c r="G3" s="168"/>
      <c r="H3" s="168"/>
      <c r="I3" s="168"/>
      <c r="J3" s="168"/>
      <c r="K3" s="168"/>
      <c r="L3" s="168"/>
    </row>
    <row r="4" spans="1:6" ht="14.25">
      <c r="A4" s="215" t="s">
        <v>151</v>
      </c>
      <c r="C4" s="207"/>
      <c r="D4" s="207"/>
      <c r="E4" s="207"/>
      <c r="F4" s="4"/>
    </row>
    <row r="5" spans="1:6" ht="6" customHeight="1" thickBot="1">
      <c r="A5" s="215"/>
      <c r="C5" s="155"/>
      <c r="D5" s="155"/>
      <c r="E5" s="155"/>
      <c r="F5" s="216"/>
    </row>
    <row r="6" spans="1:7" ht="15.75" customHeight="1" thickTop="1">
      <c r="A6" s="623" t="s">
        <v>128</v>
      </c>
      <c r="B6" s="624"/>
      <c r="C6" s="634" t="s">
        <v>150</v>
      </c>
      <c r="D6" s="607" t="s">
        <v>122</v>
      </c>
      <c r="E6" s="622"/>
      <c r="F6" s="606" t="s">
        <v>149</v>
      </c>
      <c r="G6" s="207"/>
    </row>
    <row r="7" spans="1:7" ht="15.75" customHeight="1">
      <c r="A7" s="625"/>
      <c r="B7" s="622"/>
      <c r="C7" s="621"/>
      <c r="D7" s="218" t="s">
        <v>71</v>
      </c>
      <c r="E7" s="219" t="s">
        <v>70</v>
      </c>
      <c r="F7" s="607"/>
      <c r="G7" s="207"/>
    </row>
    <row r="8" spans="1:6" ht="20.25" customHeight="1">
      <c r="A8" s="616" t="s">
        <v>121</v>
      </c>
      <c r="B8" s="635" t="s">
        <v>148</v>
      </c>
      <c r="C8" s="220">
        <v>2</v>
      </c>
      <c r="D8" s="405">
        <v>0</v>
      </c>
      <c r="E8" s="464">
        <v>0</v>
      </c>
      <c r="F8" s="406">
        <f>C8+D8-E8</f>
        <v>2</v>
      </c>
    </row>
    <row r="9" spans="1:8" ht="20.25" customHeight="1">
      <c r="A9" s="615"/>
      <c r="B9" s="621"/>
      <c r="C9" s="221">
        <v>228</v>
      </c>
      <c r="D9" s="407">
        <v>0</v>
      </c>
      <c r="E9" s="463">
        <v>0</v>
      </c>
      <c r="F9" s="408">
        <f>C9+D9-E9</f>
        <v>228</v>
      </c>
      <c r="H9" s="207"/>
    </row>
    <row r="10" spans="1:6" ht="20.25" customHeight="1">
      <c r="A10" s="615"/>
      <c r="B10" s="222" t="s">
        <v>147</v>
      </c>
      <c r="C10" s="223">
        <v>0</v>
      </c>
      <c r="D10" s="407">
        <v>0</v>
      </c>
      <c r="E10" s="407">
        <v>0</v>
      </c>
      <c r="F10" s="409">
        <f>C10+D10-E10</f>
        <v>0</v>
      </c>
    </row>
    <row r="11" spans="1:6" ht="20.25" customHeight="1">
      <c r="A11" s="615"/>
      <c r="B11" s="222" t="s">
        <v>146</v>
      </c>
      <c r="C11" s="224">
        <v>77</v>
      </c>
      <c r="D11" s="410">
        <v>0</v>
      </c>
      <c r="E11" s="410">
        <v>0</v>
      </c>
      <c r="F11" s="411">
        <f>C11+D11-E11</f>
        <v>77</v>
      </c>
    </row>
    <row r="12" spans="1:6" ht="20.25" customHeight="1">
      <c r="A12" s="615"/>
      <c r="B12" s="222" t="s">
        <v>145</v>
      </c>
      <c r="C12" s="223">
        <v>0</v>
      </c>
      <c r="D12" s="407">
        <v>0</v>
      </c>
      <c r="E12" s="407">
        <v>0</v>
      </c>
      <c r="F12" s="409">
        <f>C12+D12-E12</f>
        <v>0</v>
      </c>
    </row>
    <row r="13" spans="1:6" ht="20.25" customHeight="1">
      <c r="A13" s="617"/>
      <c r="B13" s="222" t="s">
        <v>144</v>
      </c>
      <c r="C13" s="88">
        <v>1</v>
      </c>
      <c r="D13" s="407">
        <v>0</v>
      </c>
      <c r="E13" s="407">
        <v>0</v>
      </c>
      <c r="F13" s="412" t="s">
        <v>316</v>
      </c>
    </row>
    <row r="14" spans="1:6" ht="37.5" customHeight="1">
      <c r="A14" s="636" t="s">
        <v>287</v>
      </c>
      <c r="B14" s="626" t="s">
        <v>315</v>
      </c>
      <c r="C14" s="628" t="s">
        <v>310</v>
      </c>
      <c r="D14" s="630">
        <v>0</v>
      </c>
      <c r="E14" s="630">
        <v>0</v>
      </c>
      <c r="F14" s="632" t="s">
        <v>245</v>
      </c>
    </row>
    <row r="15" spans="1:6" ht="33.75" customHeight="1">
      <c r="A15" s="637"/>
      <c r="B15" s="627"/>
      <c r="C15" s="629"/>
      <c r="D15" s="631"/>
      <c r="E15" s="631"/>
      <c r="F15" s="633"/>
    </row>
    <row r="16" spans="1:6" ht="13.5">
      <c r="A16" s="108" t="s">
        <v>387</v>
      </c>
      <c r="B16" s="108"/>
      <c r="C16" s="108"/>
      <c r="D16" s="108"/>
      <c r="E16" s="108"/>
      <c r="F16" s="108"/>
    </row>
    <row r="19" spans="1:6" ht="14.25">
      <c r="A19" s="215" t="s">
        <v>155</v>
      </c>
      <c r="D19" s="207"/>
      <c r="E19" s="207"/>
      <c r="F19" s="4" t="s">
        <v>129</v>
      </c>
    </row>
    <row r="20" spans="1:6" ht="6" customHeight="1" thickBot="1">
      <c r="A20" s="215"/>
      <c r="D20" s="155"/>
      <c r="E20" s="155"/>
      <c r="F20" s="216"/>
    </row>
    <row r="21" spans="1:6" ht="15.75" customHeight="1" thickTop="1">
      <c r="A21" s="623" t="s">
        <v>128</v>
      </c>
      <c r="B21" s="624"/>
      <c r="C21" s="620" t="s">
        <v>150</v>
      </c>
      <c r="D21" s="607" t="s">
        <v>122</v>
      </c>
      <c r="E21" s="622"/>
      <c r="F21" s="606" t="s">
        <v>149</v>
      </c>
    </row>
    <row r="22" spans="1:6" ht="15.75" customHeight="1">
      <c r="A22" s="625"/>
      <c r="B22" s="622"/>
      <c r="C22" s="621"/>
      <c r="D22" s="219" t="s">
        <v>71</v>
      </c>
      <c r="E22" s="219" t="s">
        <v>70</v>
      </c>
      <c r="F22" s="607"/>
    </row>
    <row r="23" spans="1:6" ht="20.25" customHeight="1">
      <c r="A23" s="615" t="s">
        <v>121</v>
      </c>
      <c r="B23" s="225" t="s">
        <v>154</v>
      </c>
      <c r="C23" s="226">
        <v>168305888.29</v>
      </c>
      <c r="D23" s="227">
        <v>0</v>
      </c>
      <c r="E23" s="227">
        <v>444650.81</v>
      </c>
      <c r="F23" s="413">
        <f aca="true" t="shared" si="0" ref="F23:F30">C23+D23-E23</f>
        <v>167861237.48</v>
      </c>
    </row>
    <row r="24" spans="1:6" ht="20.25" customHeight="1">
      <c r="A24" s="615"/>
      <c r="B24" s="225" t="s">
        <v>153</v>
      </c>
      <c r="C24" s="227">
        <v>0</v>
      </c>
      <c r="D24" s="227">
        <v>0</v>
      </c>
      <c r="E24" s="227">
        <v>0</v>
      </c>
      <c r="F24" s="414">
        <f t="shared" si="0"/>
        <v>0</v>
      </c>
    </row>
    <row r="25" spans="1:6" ht="20.25" customHeight="1">
      <c r="A25" s="615"/>
      <c r="B25" s="225" t="s">
        <v>152</v>
      </c>
      <c r="C25" s="227">
        <v>0</v>
      </c>
      <c r="D25" s="227">
        <v>0</v>
      </c>
      <c r="E25" s="227">
        <v>0</v>
      </c>
      <c r="F25" s="414">
        <f t="shared" si="0"/>
        <v>0</v>
      </c>
    </row>
    <row r="26" spans="1:6" ht="20.25" customHeight="1">
      <c r="A26" s="615"/>
      <c r="B26" s="217" t="s">
        <v>106</v>
      </c>
      <c r="C26" s="227">
        <v>0</v>
      </c>
      <c r="D26" s="227">
        <v>0</v>
      </c>
      <c r="E26" s="227">
        <v>0</v>
      </c>
      <c r="F26" s="414">
        <f t="shared" si="0"/>
        <v>0</v>
      </c>
    </row>
    <row r="27" spans="1:6" ht="20.25" customHeight="1">
      <c r="A27" s="616" t="s">
        <v>112</v>
      </c>
      <c r="B27" s="218" t="s">
        <v>154</v>
      </c>
      <c r="C27" s="227">
        <v>0</v>
      </c>
      <c r="D27" s="227">
        <v>0</v>
      </c>
      <c r="E27" s="227">
        <v>0</v>
      </c>
      <c r="F27" s="414">
        <f t="shared" si="0"/>
        <v>0</v>
      </c>
    </row>
    <row r="28" spans="1:6" ht="20.25" customHeight="1">
      <c r="A28" s="615"/>
      <c r="B28" s="225" t="s">
        <v>153</v>
      </c>
      <c r="C28" s="227">
        <v>0</v>
      </c>
      <c r="D28" s="227">
        <v>0</v>
      </c>
      <c r="E28" s="227">
        <v>0</v>
      </c>
      <c r="F28" s="414">
        <f t="shared" si="0"/>
        <v>0</v>
      </c>
    </row>
    <row r="29" spans="1:6" ht="20.25" customHeight="1">
      <c r="A29" s="615"/>
      <c r="B29" s="225" t="s">
        <v>152</v>
      </c>
      <c r="C29" s="227">
        <v>0</v>
      </c>
      <c r="D29" s="227">
        <v>0</v>
      </c>
      <c r="E29" s="227">
        <v>0</v>
      </c>
      <c r="F29" s="414">
        <f t="shared" si="0"/>
        <v>0</v>
      </c>
    </row>
    <row r="30" spans="1:6" ht="20.25" customHeight="1">
      <c r="A30" s="617"/>
      <c r="B30" s="217" t="s">
        <v>106</v>
      </c>
      <c r="C30" s="228">
        <v>0</v>
      </c>
      <c r="D30" s="415">
        <v>0</v>
      </c>
      <c r="E30" s="415">
        <v>0</v>
      </c>
      <c r="F30" s="416">
        <f t="shared" si="0"/>
        <v>0</v>
      </c>
    </row>
    <row r="31" spans="1:5" ht="13.5">
      <c r="A31" s="108" t="s">
        <v>387</v>
      </c>
      <c r="E31" s="207"/>
    </row>
    <row r="34" spans="1:6" ht="14.25">
      <c r="A34" s="215" t="s">
        <v>160</v>
      </c>
      <c r="D34" s="207"/>
      <c r="E34" s="207"/>
      <c r="F34" s="4" t="s">
        <v>159</v>
      </c>
    </row>
    <row r="35" spans="1:6" ht="6" customHeight="1" thickBot="1">
      <c r="A35" s="215"/>
      <c r="D35" s="155"/>
      <c r="E35" s="155"/>
      <c r="F35" s="216"/>
    </row>
    <row r="36" spans="1:6" ht="15.75" customHeight="1" thickTop="1">
      <c r="A36" s="623" t="s">
        <v>128</v>
      </c>
      <c r="B36" s="624"/>
      <c r="C36" s="620" t="s">
        <v>150</v>
      </c>
      <c r="D36" s="607" t="s">
        <v>122</v>
      </c>
      <c r="E36" s="622"/>
      <c r="F36" s="606" t="s">
        <v>149</v>
      </c>
    </row>
    <row r="37" spans="1:6" ht="15.75" customHeight="1">
      <c r="A37" s="625"/>
      <c r="B37" s="622"/>
      <c r="C37" s="621"/>
      <c r="D37" s="218" t="s">
        <v>71</v>
      </c>
      <c r="E37" s="219" t="s">
        <v>70</v>
      </c>
      <c r="F37" s="607"/>
    </row>
    <row r="38" spans="1:6" ht="20.25" customHeight="1">
      <c r="A38" s="608" t="s">
        <v>121</v>
      </c>
      <c r="B38" s="218" t="s">
        <v>158</v>
      </c>
      <c r="C38" s="229">
        <v>0</v>
      </c>
      <c r="D38" s="417">
        <v>0</v>
      </c>
      <c r="E38" s="417">
        <v>0</v>
      </c>
      <c r="F38" s="419">
        <f aca="true" t="shared" si="1" ref="F38:F45">C38+D38-E38</f>
        <v>0</v>
      </c>
    </row>
    <row r="39" spans="1:6" ht="20.25" customHeight="1">
      <c r="A39" s="609"/>
      <c r="B39" s="230" t="s">
        <v>157</v>
      </c>
      <c r="C39" s="229">
        <v>0</v>
      </c>
      <c r="D39" s="418">
        <v>0</v>
      </c>
      <c r="E39" s="418">
        <v>0</v>
      </c>
      <c r="F39" s="419">
        <f t="shared" si="1"/>
        <v>0</v>
      </c>
    </row>
    <row r="40" spans="1:6" ht="20.25" customHeight="1">
      <c r="A40" s="609"/>
      <c r="B40" s="225" t="s">
        <v>156</v>
      </c>
      <c r="C40" s="229">
        <v>0</v>
      </c>
      <c r="D40" s="418">
        <v>0</v>
      </c>
      <c r="E40" s="418">
        <v>0</v>
      </c>
      <c r="F40" s="419">
        <f t="shared" si="1"/>
        <v>0</v>
      </c>
    </row>
    <row r="41" spans="1:6" ht="20.25" customHeight="1">
      <c r="A41" s="609"/>
      <c r="B41" s="217" t="s">
        <v>106</v>
      </c>
      <c r="C41" s="229">
        <v>0</v>
      </c>
      <c r="D41" s="418">
        <v>0</v>
      </c>
      <c r="E41" s="418">
        <v>0</v>
      </c>
      <c r="F41" s="419">
        <f t="shared" si="1"/>
        <v>0</v>
      </c>
    </row>
    <row r="42" spans="1:6" ht="20.25" customHeight="1">
      <c r="A42" s="608" t="s">
        <v>112</v>
      </c>
      <c r="B42" s="218" t="s">
        <v>158</v>
      </c>
      <c r="C42" s="231">
        <v>178</v>
      </c>
      <c r="D42" s="231">
        <v>20</v>
      </c>
      <c r="E42" s="231">
        <v>7</v>
      </c>
      <c r="F42" s="420">
        <f>C42+D42-E42</f>
        <v>191</v>
      </c>
    </row>
    <row r="43" spans="1:6" ht="20.25" customHeight="1">
      <c r="A43" s="609"/>
      <c r="B43" s="230" t="s">
        <v>157</v>
      </c>
      <c r="C43" s="231">
        <v>3</v>
      </c>
      <c r="D43" s="418">
        <v>0</v>
      </c>
      <c r="E43" s="418">
        <v>1</v>
      </c>
      <c r="F43" s="420">
        <f t="shared" si="1"/>
        <v>2</v>
      </c>
    </row>
    <row r="44" spans="1:6" ht="20.25" customHeight="1">
      <c r="A44" s="609"/>
      <c r="B44" s="225" t="s">
        <v>156</v>
      </c>
      <c r="C44" s="231">
        <v>16</v>
      </c>
      <c r="D44" s="231">
        <v>1</v>
      </c>
      <c r="E44" s="418">
        <v>7</v>
      </c>
      <c r="F44" s="420">
        <f t="shared" si="1"/>
        <v>10</v>
      </c>
    </row>
    <row r="45" spans="1:6" ht="20.25" customHeight="1">
      <c r="A45" s="614"/>
      <c r="B45" s="217" t="s">
        <v>106</v>
      </c>
      <c r="C45" s="231">
        <v>18</v>
      </c>
      <c r="D45" s="418">
        <v>0</v>
      </c>
      <c r="E45" s="418">
        <v>1</v>
      </c>
      <c r="F45" s="420">
        <f t="shared" si="1"/>
        <v>17</v>
      </c>
    </row>
    <row r="46" spans="1:6" ht="20.25" customHeight="1">
      <c r="A46" s="618" t="s">
        <v>13</v>
      </c>
      <c r="B46" s="619"/>
      <c r="C46" s="444">
        <v>215</v>
      </c>
      <c r="D46" s="421">
        <f>SUM(D38:D45)</f>
        <v>21</v>
      </c>
      <c r="E46" s="421">
        <f>SUM(E38:E45)</f>
        <v>16</v>
      </c>
      <c r="F46" s="421">
        <f>SUM(F38:F45)</f>
        <v>220</v>
      </c>
    </row>
    <row r="47" spans="1:6" ht="13.5">
      <c r="A47" s="232" t="s">
        <v>387</v>
      </c>
      <c r="B47" s="232"/>
      <c r="C47" s="232"/>
      <c r="D47" s="232"/>
      <c r="E47" s="232"/>
      <c r="F47" s="108"/>
    </row>
    <row r="50" spans="1:6" ht="14.25">
      <c r="A50" s="215" t="s">
        <v>164</v>
      </c>
      <c r="D50" s="207"/>
      <c r="E50" s="207"/>
      <c r="F50" s="4" t="s">
        <v>317</v>
      </c>
    </row>
    <row r="51" spans="2:6" ht="6" customHeight="1" thickBot="1">
      <c r="B51" s="215"/>
      <c r="D51" s="155"/>
      <c r="E51" s="155"/>
      <c r="F51" s="216"/>
    </row>
    <row r="52" spans="1:6" ht="15.75" customHeight="1" thickTop="1">
      <c r="A52" s="623" t="s">
        <v>128</v>
      </c>
      <c r="B52" s="624"/>
      <c r="C52" s="620" t="s">
        <v>150</v>
      </c>
      <c r="D52" s="607" t="s">
        <v>122</v>
      </c>
      <c r="E52" s="622"/>
      <c r="F52" s="606" t="s">
        <v>149</v>
      </c>
    </row>
    <row r="53" spans="1:6" ht="15.75" customHeight="1">
      <c r="A53" s="625"/>
      <c r="B53" s="622"/>
      <c r="C53" s="621"/>
      <c r="D53" s="219" t="s">
        <v>71</v>
      </c>
      <c r="E53" s="219" t="s">
        <v>70</v>
      </c>
      <c r="F53" s="607"/>
    </row>
    <row r="54" spans="1:6" ht="20.25" customHeight="1">
      <c r="A54" s="612" t="s">
        <v>217</v>
      </c>
      <c r="B54" s="613"/>
      <c r="C54" s="233">
        <v>1173085</v>
      </c>
      <c r="D54" s="465">
        <v>0</v>
      </c>
      <c r="E54" s="422">
        <v>0</v>
      </c>
      <c r="F54" s="423">
        <f>C54+D54-E54</f>
        <v>1173085</v>
      </c>
    </row>
    <row r="55" spans="1:6" ht="20.25" customHeight="1">
      <c r="A55" s="612" t="s">
        <v>218</v>
      </c>
      <c r="B55" s="613"/>
      <c r="C55" s="234">
        <v>0</v>
      </c>
      <c r="D55" s="424">
        <v>0</v>
      </c>
      <c r="E55" s="424">
        <v>0</v>
      </c>
      <c r="F55" s="425">
        <f>C55+D55-E55</f>
        <v>0</v>
      </c>
    </row>
    <row r="56" spans="1:6" ht="20.25" customHeight="1">
      <c r="A56" s="612" t="s">
        <v>163</v>
      </c>
      <c r="B56" s="613"/>
      <c r="C56" s="234">
        <v>0</v>
      </c>
      <c r="D56" s="424">
        <v>0</v>
      </c>
      <c r="E56" s="424">
        <v>0</v>
      </c>
      <c r="F56" s="425">
        <f>C56+D56-E56</f>
        <v>0</v>
      </c>
    </row>
    <row r="57" spans="1:6" ht="20.25" customHeight="1">
      <c r="A57" s="612" t="s">
        <v>162</v>
      </c>
      <c r="B57" s="613"/>
      <c r="C57" s="234">
        <v>0</v>
      </c>
      <c r="D57" s="424">
        <v>0</v>
      </c>
      <c r="E57" s="424">
        <v>0</v>
      </c>
      <c r="F57" s="425">
        <f>C57+D57-E57</f>
        <v>0</v>
      </c>
    </row>
    <row r="58" spans="1:6" ht="20.25" customHeight="1">
      <c r="A58" s="612" t="s">
        <v>161</v>
      </c>
      <c r="B58" s="613"/>
      <c r="C58" s="234">
        <v>0</v>
      </c>
      <c r="D58" s="424">
        <v>0</v>
      </c>
      <c r="E58" s="424">
        <v>0</v>
      </c>
      <c r="F58" s="425">
        <f>C58+D58-E58</f>
        <v>0</v>
      </c>
    </row>
    <row r="59" spans="1:6" ht="20.25" customHeight="1">
      <c r="A59" s="610" t="s">
        <v>13</v>
      </c>
      <c r="B59" s="611"/>
      <c r="C59" s="445">
        <v>1173085</v>
      </c>
      <c r="D59" s="426">
        <v>0</v>
      </c>
      <c r="E59" s="426">
        <v>0</v>
      </c>
      <c r="F59" s="427">
        <f>SUM(F54:F58)</f>
        <v>1173085</v>
      </c>
    </row>
    <row r="60" spans="1:6" ht="13.5">
      <c r="A60" s="232" t="s">
        <v>401</v>
      </c>
      <c r="B60" s="232"/>
      <c r="C60" s="232"/>
      <c r="D60" s="232"/>
      <c r="E60" s="232"/>
      <c r="F60" s="108"/>
    </row>
  </sheetData>
  <sheetProtection/>
  <mergeCells count="36">
    <mergeCell ref="F14:F15"/>
    <mergeCell ref="A3:F3"/>
    <mergeCell ref="A6:B7"/>
    <mergeCell ref="C6:C7"/>
    <mergeCell ref="D6:E6"/>
    <mergeCell ref="F6:F7"/>
    <mergeCell ref="A8:A13"/>
    <mergeCell ref="B8:B9"/>
    <mergeCell ref="A14:A15"/>
    <mergeCell ref="A21:B22"/>
    <mergeCell ref="C21:C22"/>
    <mergeCell ref="D21:E21"/>
    <mergeCell ref="D36:E36"/>
    <mergeCell ref="B14:B15"/>
    <mergeCell ref="C14:C15"/>
    <mergeCell ref="D14:D15"/>
    <mergeCell ref="E14:E15"/>
    <mergeCell ref="F21:F22"/>
    <mergeCell ref="A23:A26"/>
    <mergeCell ref="A27:A30"/>
    <mergeCell ref="A46:B46"/>
    <mergeCell ref="C52:C53"/>
    <mergeCell ref="D52:E52"/>
    <mergeCell ref="F52:F53"/>
    <mergeCell ref="A52:B53"/>
    <mergeCell ref="A36:B37"/>
    <mergeCell ref="C36:C37"/>
    <mergeCell ref="F36:F37"/>
    <mergeCell ref="A38:A41"/>
    <mergeCell ref="A59:B59"/>
    <mergeCell ref="A54:B54"/>
    <mergeCell ref="A55:B55"/>
    <mergeCell ref="A56:B56"/>
    <mergeCell ref="A57:B57"/>
    <mergeCell ref="A58:B58"/>
    <mergeCell ref="A42:A45"/>
  </mergeCells>
  <hyperlinks>
    <hyperlink ref="A1" location="'16税・財政目次'!A1" display="16　税・財政目次へ＜＜"/>
  </hyperlinks>
  <printOptions/>
  <pageMargins left="0.5905511811023623" right="0.5905511811023623" top="0.3937007874015748" bottom="0.1968503937007874" header="0" footer="0"/>
  <pageSetup blackAndWhite="1" horizontalDpi="600" verticalDpi="600" orientation="portrait" paperSize="9" r:id="rId1"/>
  <rowBreaks count="1" manualBreakCount="1">
    <brk id="1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34"/>
  <sheetViews>
    <sheetView showGridLines="0" view="pageBreakPreview" zoomScale="82" zoomScaleNormal="85" zoomScaleSheetLayoutView="82" zoomScalePageLayoutView="0" workbookViewId="0" topLeftCell="J1">
      <selection activeCell="J11" sqref="J11"/>
    </sheetView>
  </sheetViews>
  <sheetFormatPr defaultColWidth="9.00390625" defaultRowHeight="13.5"/>
  <cols>
    <col min="1" max="1" width="11.125" style="282" customWidth="1"/>
    <col min="2" max="2" width="12.00390625" style="282" customWidth="1"/>
    <col min="3" max="3" width="11.75390625" style="282" customWidth="1"/>
    <col min="4" max="4" width="10.75390625" style="282" bestFit="1" customWidth="1"/>
    <col min="5" max="5" width="11.125" style="282" customWidth="1"/>
    <col min="6" max="6" width="10.375" style="282" customWidth="1"/>
    <col min="7" max="7" width="9.50390625" style="282" customWidth="1"/>
    <col min="8" max="8" width="10.75390625" style="282" customWidth="1"/>
    <col min="9" max="9" width="11.00390625" style="282" customWidth="1"/>
    <col min="10" max="10" width="10.125" style="282" customWidth="1"/>
    <col min="11" max="12" width="10.75390625" style="282" customWidth="1"/>
    <col min="13" max="13" width="11.50390625" style="282" customWidth="1"/>
    <col min="14" max="14" width="10.50390625" style="282" bestFit="1" customWidth="1"/>
    <col min="15" max="17" width="10.625" style="282" customWidth="1"/>
    <col min="18" max="19" width="11.50390625" style="282" customWidth="1"/>
    <col min="20" max="22" width="10.625" style="282" customWidth="1"/>
    <col min="23" max="25" width="11.50390625" style="282" customWidth="1"/>
    <col min="26" max="26" width="11.375" style="282" customWidth="1"/>
    <col min="27" max="16384" width="9.00390625" style="282" customWidth="1"/>
  </cols>
  <sheetData>
    <row r="1" ht="13.5">
      <c r="A1" s="236" t="s">
        <v>216</v>
      </c>
    </row>
    <row r="2" ht="18" customHeight="1">
      <c r="A2" s="283" t="s">
        <v>0</v>
      </c>
    </row>
    <row r="3" spans="1:25" ht="18" customHeight="1">
      <c r="A3" s="638" t="s">
        <v>325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</row>
    <row r="4" spans="1:25" ht="18" customHeight="1">
      <c r="A4" s="285" t="s">
        <v>194</v>
      </c>
      <c r="B4" s="286"/>
      <c r="C4" s="286"/>
      <c r="D4" s="286"/>
      <c r="E4" s="286"/>
      <c r="F4" s="639" t="s">
        <v>390</v>
      </c>
      <c r="G4" s="639"/>
      <c r="H4" s="639"/>
      <c r="I4" s="286"/>
      <c r="J4" s="286"/>
      <c r="K4" s="286"/>
      <c r="L4" s="286"/>
      <c r="O4" s="287"/>
      <c r="P4" s="286"/>
      <c r="Q4" s="286"/>
      <c r="R4" s="286"/>
      <c r="S4" s="286"/>
      <c r="T4" s="286"/>
      <c r="U4" s="286"/>
      <c r="V4" s="286"/>
      <c r="W4" s="286"/>
      <c r="X4" s="286"/>
      <c r="Y4" s="288" t="s">
        <v>28</v>
      </c>
    </row>
    <row r="5" spans="1:25" ht="8.25" customHeight="1" thickBot="1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9"/>
      <c r="N5" s="289"/>
      <c r="O5" s="287"/>
      <c r="P5" s="286"/>
      <c r="Q5" s="286"/>
      <c r="R5" s="286"/>
      <c r="S5" s="286"/>
      <c r="T5" s="286"/>
      <c r="U5" s="286"/>
      <c r="V5" s="286"/>
      <c r="W5" s="286"/>
      <c r="X5" s="286"/>
      <c r="Y5" s="288"/>
    </row>
    <row r="6" spans="1:25" s="298" customFormat="1" ht="57.75" customHeight="1" thickTop="1">
      <c r="A6" s="290"/>
      <c r="B6" s="291" t="s">
        <v>69</v>
      </c>
      <c r="C6" s="292" t="s">
        <v>193</v>
      </c>
      <c r="D6" s="292" t="s">
        <v>192</v>
      </c>
      <c r="E6" s="293" t="s">
        <v>191</v>
      </c>
      <c r="F6" s="293" t="s">
        <v>248</v>
      </c>
      <c r="G6" s="107" t="s">
        <v>249</v>
      </c>
      <c r="H6" s="293" t="s">
        <v>190</v>
      </c>
      <c r="I6" s="107" t="s">
        <v>232</v>
      </c>
      <c r="J6" s="107" t="s">
        <v>233</v>
      </c>
      <c r="K6" s="294" t="s">
        <v>234</v>
      </c>
      <c r="L6" s="295" t="s">
        <v>288</v>
      </c>
      <c r="M6" s="296" t="s">
        <v>76</v>
      </c>
      <c r="N6" s="107" t="s">
        <v>231</v>
      </c>
      <c r="O6" s="294" t="s">
        <v>230</v>
      </c>
      <c r="P6" s="291" t="s">
        <v>189</v>
      </c>
      <c r="Q6" s="291" t="s">
        <v>188</v>
      </c>
      <c r="R6" s="291" t="s">
        <v>72</v>
      </c>
      <c r="S6" s="291" t="s">
        <v>187</v>
      </c>
      <c r="T6" s="291" t="s">
        <v>186</v>
      </c>
      <c r="U6" s="291" t="s">
        <v>185</v>
      </c>
      <c r="V6" s="291" t="s">
        <v>184</v>
      </c>
      <c r="W6" s="291" t="s">
        <v>183</v>
      </c>
      <c r="X6" s="291" t="s">
        <v>182</v>
      </c>
      <c r="Y6" s="297" t="s">
        <v>181</v>
      </c>
    </row>
    <row r="7" spans="1:26" ht="40.5" customHeight="1">
      <c r="A7" s="301" t="s">
        <v>391</v>
      </c>
      <c r="B7" s="104">
        <v>396067938</v>
      </c>
      <c r="C7" s="105">
        <v>126254084</v>
      </c>
      <c r="D7" s="105">
        <v>3114644</v>
      </c>
      <c r="E7" s="105">
        <v>263717</v>
      </c>
      <c r="F7" s="106">
        <v>536065</v>
      </c>
      <c r="G7" s="106">
        <v>559173</v>
      </c>
      <c r="H7" s="105">
        <v>14115535</v>
      </c>
      <c r="I7" s="105">
        <v>160521</v>
      </c>
      <c r="J7" s="106">
        <v>0</v>
      </c>
      <c r="K7" s="105">
        <v>869257</v>
      </c>
      <c r="L7" s="105">
        <v>431292</v>
      </c>
      <c r="M7" s="105">
        <v>70470119</v>
      </c>
      <c r="N7" s="105">
        <v>102810</v>
      </c>
      <c r="O7" s="105">
        <v>3452370</v>
      </c>
      <c r="P7" s="105">
        <v>4941715</v>
      </c>
      <c r="Q7" s="105">
        <v>972845</v>
      </c>
      <c r="R7" s="105">
        <v>54237201</v>
      </c>
      <c r="S7" s="105">
        <v>35594596</v>
      </c>
      <c r="T7" s="105">
        <v>1693999</v>
      </c>
      <c r="U7" s="105">
        <v>1727730</v>
      </c>
      <c r="V7" s="105">
        <v>16072211</v>
      </c>
      <c r="W7" s="105">
        <v>11154510</v>
      </c>
      <c r="X7" s="105">
        <v>12067684</v>
      </c>
      <c r="Y7" s="105">
        <v>37275860</v>
      </c>
      <c r="Z7" s="299"/>
    </row>
    <row r="8" spans="1:26" ht="40.5" customHeight="1">
      <c r="A8" s="452">
        <v>30</v>
      </c>
      <c r="B8" s="104">
        <v>382738245</v>
      </c>
      <c r="C8" s="105">
        <v>127766063</v>
      </c>
      <c r="D8" s="105">
        <v>3143140</v>
      </c>
      <c r="E8" s="105">
        <v>223371</v>
      </c>
      <c r="F8" s="105">
        <v>425170</v>
      </c>
      <c r="G8" s="105">
        <v>366319</v>
      </c>
      <c r="H8" s="105">
        <v>14727857</v>
      </c>
      <c r="I8" s="105">
        <v>149406</v>
      </c>
      <c r="J8" s="106">
        <v>0</v>
      </c>
      <c r="K8" s="105">
        <v>1087232</v>
      </c>
      <c r="L8" s="105">
        <v>493369</v>
      </c>
      <c r="M8" s="105">
        <v>67397695</v>
      </c>
      <c r="N8" s="105">
        <v>91321</v>
      </c>
      <c r="O8" s="105">
        <v>3733049</v>
      </c>
      <c r="P8" s="105">
        <v>4926059</v>
      </c>
      <c r="Q8" s="105">
        <v>975308</v>
      </c>
      <c r="R8" s="105">
        <v>49349346</v>
      </c>
      <c r="S8" s="105">
        <v>36294106</v>
      </c>
      <c r="T8" s="105">
        <v>1342438</v>
      </c>
      <c r="U8" s="105">
        <v>2442266</v>
      </c>
      <c r="V8" s="105">
        <v>10002992</v>
      </c>
      <c r="W8" s="105">
        <v>11668769</v>
      </c>
      <c r="X8" s="105">
        <v>12472527</v>
      </c>
      <c r="Y8" s="105">
        <v>33660442</v>
      </c>
      <c r="Z8" s="299"/>
    </row>
    <row r="9" spans="1:26" s="283" customFormat="1" ht="40.5" customHeight="1">
      <c r="A9" s="473" t="s">
        <v>377</v>
      </c>
      <c r="B9" s="343">
        <v>391987523</v>
      </c>
      <c r="C9" s="344">
        <v>128540367</v>
      </c>
      <c r="D9" s="344">
        <v>3312686</v>
      </c>
      <c r="E9" s="344">
        <v>99349</v>
      </c>
      <c r="F9" s="344">
        <v>544016</v>
      </c>
      <c r="G9" s="344">
        <v>303584</v>
      </c>
      <c r="H9" s="344">
        <v>14093234</v>
      </c>
      <c r="I9" s="344">
        <v>163744</v>
      </c>
      <c r="J9" s="345">
        <v>492193</v>
      </c>
      <c r="K9" s="344">
        <v>159989</v>
      </c>
      <c r="L9" s="344">
        <v>2296172</v>
      </c>
      <c r="M9" s="344">
        <v>67770282</v>
      </c>
      <c r="N9" s="344">
        <v>85711</v>
      </c>
      <c r="O9" s="344">
        <v>3050198</v>
      </c>
      <c r="P9" s="344">
        <v>4323778</v>
      </c>
      <c r="Q9" s="344">
        <v>1013284</v>
      </c>
      <c r="R9" s="344">
        <v>52381355</v>
      </c>
      <c r="S9" s="344">
        <v>36976994</v>
      </c>
      <c r="T9" s="344">
        <v>1743185</v>
      </c>
      <c r="U9" s="344">
        <v>3376234</v>
      </c>
      <c r="V9" s="344">
        <v>9110312</v>
      </c>
      <c r="W9" s="344">
        <v>13169219</v>
      </c>
      <c r="X9" s="344">
        <v>12113552</v>
      </c>
      <c r="Y9" s="344">
        <v>36868085</v>
      </c>
      <c r="Z9" s="299"/>
    </row>
    <row r="10" spans="1:25" ht="40.5" customHeight="1">
      <c r="A10" s="300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6" ht="40.5" customHeight="1">
      <c r="A11" s="301" t="s">
        <v>180</v>
      </c>
      <c r="B11" s="104">
        <v>103081314</v>
      </c>
      <c r="C11" s="105">
        <v>45284461</v>
      </c>
      <c r="D11" s="105">
        <v>930261</v>
      </c>
      <c r="E11" s="105">
        <v>37472</v>
      </c>
      <c r="F11" s="105">
        <v>205185</v>
      </c>
      <c r="G11" s="105">
        <v>114529</v>
      </c>
      <c r="H11" s="105">
        <v>5006018</v>
      </c>
      <c r="I11" s="105">
        <v>31955</v>
      </c>
      <c r="J11" s="106">
        <v>140717</v>
      </c>
      <c r="K11" s="105">
        <v>45746</v>
      </c>
      <c r="L11" s="105">
        <v>664374</v>
      </c>
      <c r="M11" s="105">
        <v>10429753</v>
      </c>
      <c r="N11" s="105">
        <v>36464</v>
      </c>
      <c r="O11" s="105">
        <v>196404</v>
      </c>
      <c r="P11" s="105">
        <v>1098926</v>
      </c>
      <c r="Q11" s="105">
        <v>372714</v>
      </c>
      <c r="R11" s="105">
        <v>15417206</v>
      </c>
      <c r="S11" s="105">
        <v>8913506</v>
      </c>
      <c r="T11" s="105">
        <v>119833</v>
      </c>
      <c r="U11" s="105">
        <v>342926</v>
      </c>
      <c r="V11" s="105">
        <v>47274</v>
      </c>
      <c r="W11" s="105">
        <v>2076485</v>
      </c>
      <c r="X11" s="105">
        <v>3426252</v>
      </c>
      <c r="Y11" s="105">
        <v>8142853</v>
      </c>
      <c r="Z11" s="299"/>
    </row>
    <row r="12" spans="1:26" ht="40.5" customHeight="1">
      <c r="A12" s="301" t="s">
        <v>179</v>
      </c>
      <c r="B12" s="104">
        <v>33916408</v>
      </c>
      <c r="C12" s="105">
        <v>13444336</v>
      </c>
      <c r="D12" s="105">
        <v>218884</v>
      </c>
      <c r="E12" s="105">
        <v>8878</v>
      </c>
      <c r="F12" s="105">
        <v>48527</v>
      </c>
      <c r="G12" s="105">
        <v>27012</v>
      </c>
      <c r="H12" s="105">
        <v>1202622</v>
      </c>
      <c r="I12" s="105">
        <v>13391</v>
      </c>
      <c r="J12" s="106">
        <v>30469</v>
      </c>
      <c r="K12" s="105">
        <v>9904</v>
      </c>
      <c r="L12" s="105">
        <v>207799</v>
      </c>
      <c r="M12" s="105">
        <v>1375948</v>
      </c>
      <c r="N12" s="105">
        <v>7042</v>
      </c>
      <c r="O12" s="105">
        <v>383925</v>
      </c>
      <c r="P12" s="105">
        <v>539512</v>
      </c>
      <c r="Q12" s="105">
        <v>74364</v>
      </c>
      <c r="R12" s="105">
        <v>5827877</v>
      </c>
      <c r="S12" s="105">
        <v>2937023</v>
      </c>
      <c r="T12" s="105">
        <v>102539</v>
      </c>
      <c r="U12" s="105">
        <v>631536</v>
      </c>
      <c r="V12" s="105">
        <v>981358</v>
      </c>
      <c r="W12" s="105">
        <v>1803965</v>
      </c>
      <c r="X12" s="105">
        <v>1027197</v>
      </c>
      <c r="Y12" s="105">
        <v>3012300</v>
      </c>
      <c r="Z12" s="299"/>
    </row>
    <row r="13" spans="1:26" ht="40.5" customHeight="1">
      <c r="A13" s="301" t="s">
        <v>178</v>
      </c>
      <c r="B13" s="104">
        <v>16721996</v>
      </c>
      <c r="C13" s="105">
        <v>3691580</v>
      </c>
      <c r="D13" s="105">
        <v>150413</v>
      </c>
      <c r="E13" s="105">
        <v>3306</v>
      </c>
      <c r="F13" s="105">
        <v>18082</v>
      </c>
      <c r="G13" s="105">
        <v>10072</v>
      </c>
      <c r="H13" s="105">
        <v>526544</v>
      </c>
      <c r="I13" s="106">
        <v>0</v>
      </c>
      <c r="J13" s="106">
        <v>22137</v>
      </c>
      <c r="K13" s="105">
        <v>7196</v>
      </c>
      <c r="L13" s="105">
        <v>95005</v>
      </c>
      <c r="M13" s="105">
        <v>5283452</v>
      </c>
      <c r="N13" s="105">
        <v>2555</v>
      </c>
      <c r="O13" s="105">
        <v>248829</v>
      </c>
      <c r="P13" s="105">
        <v>202033</v>
      </c>
      <c r="Q13" s="105">
        <v>73957</v>
      </c>
      <c r="R13" s="105">
        <v>1885224</v>
      </c>
      <c r="S13" s="105">
        <v>1903606</v>
      </c>
      <c r="T13" s="105">
        <v>24614</v>
      </c>
      <c r="U13" s="105">
        <v>286850</v>
      </c>
      <c r="V13" s="105">
        <v>153882</v>
      </c>
      <c r="W13" s="105">
        <v>586162</v>
      </c>
      <c r="X13" s="105">
        <v>504963</v>
      </c>
      <c r="Y13" s="105">
        <v>1041534</v>
      </c>
      <c r="Z13" s="299"/>
    </row>
    <row r="14" spans="1:26" ht="40.5" customHeight="1">
      <c r="A14" s="301" t="s">
        <v>177</v>
      </c>
      <c r="B14" s="104">
        <v>18932875</v>
      </c>
      <c r="C14" s="105">
        <v>3914392</v>
      </c>
      <c r="D14" s="105">
        <v>202066</v>
      </c>
      <c r="E14" s="105">
        <v>3438</v>
      </c>
      <c r="F14" s="105">
        <v>18900</v>
      </c>
      <c r="G14" s="105">
        <v>10605</v>
      </c>
      <c r="H14" s="105">
        <v>572989</v>
      </c>
      <c r="I14" s="106">
        <v>0</v>
      </c>
      <c r="J14" s="106">
        <v>28559</v>
      </c>
      <c r="K14" s="105">
        <v>9284</v>
      </c>
      <c r="L14" s="105">
        <v>63736</v>
      </c>
      <c r="M14" s="105">
        <v>6389397</v>
      </c>
      <c r="N14" s="105">
        <v>3122</v>
      </c>
      <c r="O14" s="105">
        <v>53925</v>
      </c>
      <c r="P14" s="105">
        <v>205076</v>
      </c>
      <c r="Q14" s="105">
        <v>26257</v>
      </c>
      <c r="R14" s="105">
        <v>2452176</v>
      </c>
      <c r="S14" s="105">
        <v>1765333</v>
      </c>
      <c r="T14" s="105">
        <v>74605</v>
      </c>
      <c r="U14" s="105">
        <v>50918</v>
      </c>
      <c r="V14" s="105">
        <v>657591</v>
      </c>
      <c r="W14" s="105">
        <v>834775</v>
      </c>
      <c r="X14" s="105">
        <v>329231</v>
      </c>
      <c r="Y14" s="105">
        <v>1266500</v>
      </c>
      <c r="Z14" s="299"/>
    </row>
    <row r="15" spans="1:26" ht="40.5" customHeight="1">
      <c r="A15" s="301" t="s">
        <v>176</v>
      </c>
      <c r="B15" s="104">
        <v>12427406</v>
      </c>
      <c r="C15" s="105">
        <v>2819324</v>
      </c>
      <c r="D15" s="105">
        <v>154654</v>
      </c>
      <c r="E15" s="105">
        <v>2530</v>
      </c>
      <c r="F15" s="105">
        <v>13818</v>
      </c>
      <c r="G15" s="105">
        <v>7679</v>
      </c>
      <c r="H15" s="105">
        <v>401170</v>
      </c>
      <c r="I15" s="106">
        <v>0</v>
      </c>
      <c r="J15" s="106">
        <v>22987</v>
      </c>
      <c r="K15" s="105">
        <v>7472</v>
      </c>
      <c r="L15" s="105">
        <v>39388</v>
      </c>
      <c r="M15" s="105">
        <v>4210348</v>
      </c>
      <c r="N15" s="105">
        <v>2416</v>
      </c>
      <c r="O15" s="105">
        <v>87179</v>
      </c>
      <c r="P15" s="105">
        <v>112091</v>
      </c>
      <c r="Q15" s="105">
        <v>14893</v>
      </c>
      <c r="R15" s="105">
        <v>1526522</v>
      </c>
      <c r="S15" s="105">
        <v>1147460</v>
      </c>
      <c r="T15" s="105">
        <v>66057</v>
      </c>
      <c r="U15" s="105">
        <v>52397</v>
      </c>
      <c r="V15" s="105">
        <v>92522</v>
      </c>
      <c r="W15" s="105">
        <v>270616</v>
      </c>
      <c r="X15" s="105">
        <v>393215</v>
      </c>
      <c r="Y15" s="105">
        <v>982668</v>
      </c>
      <c r="Z15" s="299"/>
    </row>
    <row r="16" spans="1:26" ht="40.5" customHeight="1">
      <c r="A16" s="301" t="s">
        <v>302</v>
      </c>
      <c r="B16" s="104">
        <v>26644702</v>
      </c>
      <c r="C16" s="105">
        <v>9367226</v>
      </c>
      <c r="D16" s="105">
        <v>249620</v>
      </c>
      <c r="E16" s="105">
        <v>8290</v>
      </c>
      <c r="F16" s="105">
        <v>45434</v>
      </c>
      <c r="G16" s="105">
        <v>25390</v>
      </c>
      <c r="H16" s="105">
        <v>1184130</v>
      </c>
      <c r="I16" s="105">
        <v>410</v>
      </c>
      <c r="J16" s="106">
        <v>38725</v>
      </c>
      <c r="K16" s="105">
        <v>12589</v>
      </c>
      <c r="L16" s="105">
        <v>241666</v>
      </c>
      <c r="M16" s="105">
        <v>4485127</v>
      </c>
      <c r="N16" s="105">
        <v>7821</v>
      </c>
      <c r="O16" s="105">
        <v>283886</v>
      </c>
      <c r="P16" s="105">
        <v>288644</v>
      </c>
      <c r="Q16" s="105">
        <v>34174</v>
      </c>
      <c r="R16" s="105">
        <v>3737172</v>
      </c>
      <c r="S16" s="105">
        <v>2211546</v>
      </c>
      <c r="T16" s="105">
        <v>66722</v>
      </c>
      <c r="U16" s="105">
        <v>264120</v>
      </c>
      <c r="V16" s="105">
        <v>371749</v>
      </c>
      <c r="W16" s="105">
        <v>553689</v>
      </c>
      <c r="X16" s="105">
        <v>892872</v>
      </c>
      <c r="Y16" s="105">
        <v>2273700</v>
      </c>
      <c r="Z16" s="299"/>
    </row>
    <row r="17" spans="1:26" ht="40.5" customHeight="1">
      <c r="A17" s="301" t="s">
        <v>175</v>
      </c>
      <c r="B17" s="104">
        <v>15268626</v>
      </c>
      <c r="C17" s="105">
        <v>4746079</v>
      </c>
      <c r="D17" s="105">
        <v>125360</v>
      </c>
      <c r="E17" s="105">
        <v>3320</v>
      </c>
      <c r="F17" s="105">
        <v>18171</v>
      </c>
      <c r="G17" s="105">
        <v>10131</v>
      </c>
      <c r="H17" s="105">
        <v>507357</v>
      </c>
      <c r="I17" s="105">
        <v>63118</v>
      </c>
      <c r="J17" s="106">
        <v>18915</v>
      </c>
      <c r="K17" s="105">
        <v>6147</v>
      </c>
      <c r="L17" s="105">
        <v>67391</v>
      </c>
      <c r="M17" s="105">
        <v>3100448</v>
      </c>
      <c r="N17" s="105">
        <v>2953</v>
      </c>
      <c r="O17" s="105">
        <v>249900</v>
      </c>
      <c r="P17" s="105">
        <v>114754</v>
      </c>
      <c r="Q17" s="105">
        <v>85621</v>
      </c>
      <c r="R17" s="105">
        <v>1669857</v>
      </c>
      <c r="S17" s="105">
        <v>1320702</v>
      </c>
      <c r="T17" s="105">
        <v>44467</v>
      </c>
      <c r="U17" s="105">
        <v>71989</v>
      </c>
      <c r="V17" s="105">
        <v>411627</v>
      </c>
      <c r="W17" s="105">
        <v>675613</v>
      </c>
      <c r="X17" s="105">
        <v>415482</v>
      </c>
      <c r="Y17" s="105">
        <v>1539224</v>
      </c>
      <c r="Z17" s="299"/>
    </row>
    <row r="18" spans="1:26" ht="40.5" customHeight="1">
      <c r="A18" s="301" t="s">
        <v>335</v>
      </c>
      <c r="B18" s="104">
        <v>39456462</v>
      </c>
      <c r="C18" s="105">
        <v>13815985</v>
      </c>
      <c r="D18" s="105">
        <v>321464</v>
      </c>
      <c r="E18" s="105">
        <v>10106</v>
      </c>
      <c r="F18" s="105">
        <v>55361</v>
      </c>
      <c r="G18" s="105">
        <v>30914</v>
      </c>
      <c r="H18" s="105">
        <v>1478932</v>
      </c>
      <c r="I18" s="106">
        <v>12507</v>
      </c>
      <c r="J18" s="106">
        <v>49096</v>
      </c>
      <c r="K18" s="105">
        <v>15960</v>
      </c>
      <c r="L18" s="105">
        <v>220605</v>
      </c>
      <c r="M18" s="105">
        <v>5075502</v>
      </c>
      <c r="N18" s="105">
        <v>6660</v>
      </c>
      <c r="O18" s="105">
        <v>244751</v>
      </c>
      <c r="P18" s="105">
        <v>434712</v>
      </c>
      <c r="Q18" s="105">
        <v>45197</v>
      </c>
      <c r="R18" s="105">
        <v>4454287</v>
      </c>
      <c r="S18" s="105">
        <v>2882253</v>
      </c>
      <c r="T18" s="105">
        <v>347157</v>
      </c>
      <c r="U18" s="105">
        <v>339479</v>
      </c>
      <c r="V18" s="105">
        <v>2303693</v>
      </c>
      <c r="W18" s="105">
        <v>1028587</v>
      </c>
      <c r="X18" s="105">
        <v>678354</v>
      </c>
      <c r="Y18" s="105">
        <v>5604900</v>
      </c>
      <c r="Z18" s="299"/>
    </row>
    <row r="19" spans="1:26" ht="40.5" customHeight="1">
      <c r="A19" s="301" t="s">
        <v>336</v>
      </c>
      <c r="B19" s="104">
        <v>47368637</v>
      </c>
      <c r="C19" s="105">
        <v>12639713</v>
      </c>
      <c r="D19" s="105">
        <v>328614</v>
      </c>
      <c r="E19" s="105">
        <v>11081</v>
      </c>
      <c r="F19" s="105">
        <v>60698</v>
      </c>
      <c r="G19" s="105">
        <v>33894</v>
      </c>
      <c r="H19" s="105">
        <v>1526330</v>
      </c>
      <c r="I19" s="106">
        <v>26497</v>
      </c>
      <c r="J19" s="106">
        <v>50304</v>
      </c>
      <c r="K19" s="105">
        <v>16352</v>
      </c>
      <c r="L19" s="105">
        <v>336809</v>
      </c>
      <c r="M19" s="105">
        <v>7352525</v>
      </c>
      <c r="N19" s="105">
        <v>8943</v>
      </c>
      <c r="O19" s="105">
        <v>589447</v>
      </c>
      <c r="P19" s="105">
        <v>422965</v>
      </c>
      <c r="Q19" s="105">
        <v>209504</v>
      </c>
      <c r="R19" s="105">
        <v>4445044</v>
      </c>
      <c r="S19" s="105">
        <v>4235970</v>
      </c>
      <c r="T19" s="105">
        <v>72033</v>
      </c>
      <c r="U19" s="105">
        <v>910335</v>
      </c>
      <c r="V19" s="105">
        <v>1721686</v>
      </c>
      <c r="W19" s="105">
        <v>1411253</v>
      </c>
      <c r="X19" s="105">
        <v>2177495</v>
      </c>
      <c r="Y19" s="105">
        <v>8781145</v>
      </c>
      <c r="Z19" s="299"/>
    </row>
    <row r="20" spans="1:26" ht="40.5" customHeight="1">
      <c r="A20" s="301" t="s">
        <v>172</v>
      </c>
      <c r="B20" s="104">
        <v>8898228</v>
      </c>
      <c r="C20" s="105">
        <v>2064263</v>
      </c>
      <c r="D20" s="105">
        <v>77261</v>
      </c>
      <c r="E20" s="105">
        <v>2241</v>
      </c>
      <c r="F20" s="105">
        <v>12251</v>
      </c>
      <c r="G20" s="105">
        <v>6817</v>
      </c>
      <c r="H20" s="105">
        <v>343570</v>
      </c>
      <c r="I20" s="106">
        <v>0</v>
      </c>
      <c r="J20" s="106">
        <v>11570</v>
      </c>
      <c r="K20" s="105">
        <v>3760</v>
      </c>
      <c r="L20" s="105">
        <v>82396</v>
      </c>
      <c r="M20" s="105">
        <v>3846685</v>
      </c>
      <c r="N20" s="105">
        <v>1481</v>
      </c>
      <c r="O20" s="105">
        <v>13170</v>
      </c>
      <c r="P20" s="105">
        <v>150914</v>
      </c>
      <c r="Q20" s="105">
        <v>10505</v>
      </c>
      <c r="R20" s="105">
        <v>599561</v>
      </c>
      <c r="S20" s="105">
        <v>613014</v>
      </c>
      <c r="T20" s="105">
        <v>10310</v>
      </c>
      <c r="U20" s="105">
        <v>10463</v>
      </c>
      <c r="V20" s="105">
        <v>92700</v>
      </c>
      <c r="W20" s="105">
        <v>194272</v>
      </c>
      <c r="X20" s="105">
        <v>172024</v>
      </c>
      <c r="Y20" s="105">
        <v>579000</v>
      </c>
      <c r="Z20" s="299"/>
    </row>
    <row r="21" spans="1:26" ht="40.5" customHeight="1">
      <c r="A21" s="301" t="s">
        <v>171</v>
      </c>
      <c r="B21" s="104">
        <v>3489178</v>
      </c>
      <c r="C21" s="105">
        <v>254478</v>
      </c>
      <c r="D21" s="105">
        <v>35841</v>
      </c>
      <c r="E21" s="105">
        <v>251</v>
      </c>
      <c r="F21" s="105">
        <v>1376</v>
      </c>
      <c r="G21" s="105">
        <v>762</v>
      </c>
      <c r="H21" s="105">
        <v>44067</v>
      </c>
      <c r="I21" s="106">
        <v>0</v>
      </c>
      <c r="J21" s="106">
        <v>3676</v>
      </c>
      <c r="K21" s="105">
        <v>1193</v>
      </c>
      <c r="L21" s="105">
        <v>3362</v>
      </c>
      <c r="M21" s="105">
        <v>1823221</v>
      </c>
      <c r="N21" s="106">
        <v>0</v>
      </c>
      <c r="O21" s="105">
        <v>2764</v>
      </c>
      <c r="P21" s="105">
        <v>34813</v>
      </c>
      <c r="Q21" s="105">
        <v>2165</v>
      </c>
      <c r="R21" s="105">
        <v>149938</v>
      </c>
      <c r="S21" s="105">
        <v>231285</v>
      </c>
      <c r="T21" s="105">
        <v>15353</v>
      </c>
      <c r="U21" s="106">
        <v>1110</v>
      </c>
      <c r="V21" s="105">
        <v>11877</v>
      </c>
      <c r="W21" s="105">
        <v>282439</v>
      </c>
      <c r="X21" s="105">
        <v>83091</v>
      </c>
      <c r="Y21" s="105">
        <v>506116</v>
      </c>
      <c r="Z21" s="299"/>
    </row>
    <row r="22" spans="1:26" ht="40.5" customHeight="1">
      <c r="A22" s="301" t="s">
        <v>170</v>
      </c>
      <c r="B22" s="104">
        <v>8512503</v>
      </c>
      <c r="C22" s="105">
        <v>1350054</v>
      </c>
      <c r="D22" s="105">
        <v>89300</v>
      </c>
      <c r="E22" s="105">
        <v>1142</v>
      </c>
      <c r="F22" s="105">
        <v>6258</v>
      </c>
      <c r="G22" s="105">
        <v>3491</v>
      </c>
      <c r="H22" s="105">
        <v>167550</v>
      </c>
      <c r="I22" s="106">
        <v>0</v>
      </c>
      <c r="J22" s="106">
        <v>12097</v>
      </c>
      <c r="K22" s="105">
        <v>3931</v>
      </c>
      <c r="L22" s="105">
        <v>44529</v>
      </c>
      <c r="M22" s="105">
        <v>3789741</v>
      </c>
      <c r="N22" s="105">
        <v>992</v>
      </c>
      <c r="O22" s="105">
        <v>34801</v>
      </c>
      <c r="P22" s="105">
        <v>82995</v>
      </c>
      <c r="Q22" s="105">
        <v>7744</v>
      </c>
      <c r="R22" s="105">
        <v>705629</v>
      </c>
      <c r="S22" s="105">
        <v>921741</v>
      </c>
      <c r="T22" s="105">
        <v>71016</v>
      </c>
      <c r="U22" s="106">
        <v>27289</v>
      </c>
      <c r="V22" s="105">
        <v>161213</v>
      </c>
      <c r="W22" s="105">
        <v>432639</v>
      </c>
      <c r="X22" s="105">
        <v>259251</v>
      </c>
      <c r="Y22" s="105">
        <v>339100</v>
      </c>
      <c r="Z22" s="299"/>
    </row>
    <row r="23" spans="1:26" ht="40.5" customHeight="1">
      <c r="A23" s="301" t="s">
        <v>169</v>
      </c>
      <c r="B23" s="104">
        <v>14356348</v>
      </c>
      <c r="C23" s="105">
        <v>2354749</v>
      </c>
      <c r="D23" s="105">
        <v>122236</v>
      </c>
      <c r="E23" s="105">
        <v>2424</v>
      </c>
      <c r="F23" s="105">
        <v>13264</v>
      </c>
      <c r="G23" s="105">
        <v>7392</v>
      </c>
      <c r="H23" s="105">
        <v>353141</v>
      </c>
      <c r="I23" s="106">
        <v>0</v>
      </c>
      <c r="J23" s="106">
        <v>18093</v>
      </c>
      <c r="K23" s="105">
        <v>5881</v>
      </c>
      <c r="L23" s="105">
        <v>59872</v>
      </c>
      <c r="M23" s="105">
        <v>5230809</v>
      </c>
      <c r="N23" s="105">
        <v>1464</v>
      </c>
      <c r="O23" s="105">
        <v>75648</v>
      </c>
      <c r="P23" s="105">
        <v>148706</v>
      </c>
      <c r="Q23" s="105">
        <v>12841</v>
      </c>
      <c r="R23" s="105">
        <v>1182113</v>
      </c>
      <c r="S23" s="105">
        <v>992768</v>
      </c>
      <c r="T23" s="105">
        <v>399338</v>
      </c>
      <c r="U23" s="106">
        <v>70979</v>
      </c>
      <c r="V23" s="105">
        <v>554126</v>
      </c>
      <c r="W23" s="105">
        <v>749694</v>
      </c>
      <c r="X23" s="105">
        <v>299210</v>
      </c>
      <c r="Y23" s="105">
        <v>1701600</v>
      </c>
      <c r="Z23" s="299"/>
    </row>
    <row r="24" spans="1:26" ht="40.5" customHeight="1">
      <c r="A24" s="301" t="s">
        <v>168</v>
      </c>
      <c r="B24" s="104">
        <v>10188560</v>
      </c>
      <c r="C24" s="105">
        <v>2782899</v>
      </c>
      <c r="D24" s="105">
        <v>56622</v>
      </c>
      <c r="E24" s="105">
        <v>1153</v>
      </c>
      <c r="F24" s="105">
        <v>6329</v>
      </c>
      <c r="G24" s="105">
        <v>3538</v>
      </c>
      <c r="H24" s="105">
        <v>177979</v>
      </c>
      <c r="I24" s="106">
        <v>0</v>
      </c>
      <c r="J24" s="106">
        <v>8468</v>
      </c>
      <c r="K24" s="105">
        <v>2752</v>
      </c>
      <c r="L24" s="105">
        <v>40835</v>
      </c>
      <c r="M24" s="105">
        <v>949873</v>
      </c>
      <c r="N24" s="105">
        <v>791</v>
      </c>
      <c r="O24" s="105">
        <v>66252</v>
      </c>
      <c r="P24" s="105">
        <v>214460</v>
      </c>
      <c r="Q24" s="105">
        <v>6357</v>
      </c>
      <c r="R24" s="105">
        <v>2317844</v>
      </c>
      <c r="S24" s="105">
        <v>1543835</v>
      </c>
      <c r="T24" s="105">
        <v>14463</v>
      </c>
      <c r="U24" s="106">
        <v>125983</v>
      </c>
      <c r="V24" s="106">
        <v>555311</v>
      </c>
      <c r="W24" s="105">
        <v>614171</v>
      </c>
      <c r="X24" s="105">
        <v>240558</v>
      </c>
      <c r="Y24" s="105">
        <v>458087</v>
      </c>
      <c r="Z24" s="299"/>
    </row>
    <row r="25" spans="1:26" ht="40.5" customHeight="1">
      <c r="A25" s="301" t="s">
        <v>167</v>
      </c>
      <c r="B25" s="104">
        <v>11529165</v>
      </c>
      <c r="C25" s="105">
        <v>3929817</v>
      </c>
      <c r="D25" s="105">
        <v>52591</v>
      </c>
      <c r="E25" s="105">
        <v>1223</v>
      </c>
      <c r="F25" s="105">
        <v>6722</v>
      </c>
      <c r="G25" s="105">
        <v>3768</v>
      </c>
      <c r="H25" s="105">
        <v>186742</v>
      </c>
      <c r="I25" s="106">
        <v>34</v>
      </c>
      <c r="J25" s="106">
        <v>7752</v>
      </c>
      <c r="K25" s="105">
        <v>2518</v>
      </c>
      <c r="L25" s="105">
        <v>48534</v>
      </c>
      <c r="M25" s="105">
        <v>11961</v>
      </c>
      <c r="N25" s="105">
        <v>713</v>
      </c>
      <c r="O25" s="105">
        <v>404682</v>
      </c>
      <c r="P25" s="105">
        <v>66962</v>
      </c>
      <c r="Q25" s="105">
        <v>15488</v>
      </c>
      <c r="R25" s="105">
        <v>2827070</v>
      </c>
      <c r="S25" s="105">
        <v>2103574</v>
      </c>
      <c r="T25" s="105">
        <v>50089</v>
      </c>
      <c r="U25" s="106">
        <v>31605</v>
      </c>
      <c r="V25" s="105">
        <v>111375</v>
      </c>
      <c r="W25" s="105">
        <v>845258</v>
      </c>
      <c r="X25" s="105">
        <v>649087</v>
      </c>
      <c r="Y25" s="105">
        <v>171600</v>
      </c>
      <c r="Z25" s="299"/>
    </row>
    <row r="26" spans="1:26" ht="40.5" customHeight="1">
      <c r="A26" s="301" t="s">
        <v>337</v>
      </c>
      <c r="B26" s="104">
        <v>10443282</v>
      </c>
      <c r="C26" s="105">
        <v>4263677</v>
      </c>
      <c r="D26" s="105">
        <v>72222</v>
      </c>
      <c r="E26" s="105">
        <v>937</v>
      </c>
      <c r="F26" s="105">
        <v>5134</v>
      </c>
      <c r="G26" s="105">
        <v>2860</v>
      </c>
      <c r="H26" s="105">
        <v>154577</v>
      </c>
      <c r="I26" s="106">
        <v>0</v>
      </c>
      <c r="J26" s="106">
        <v>9566</v>
      </c>
      <c r="K26" s="105">
        <v>3108</v>
      </c>
      <c r="L26" s="105">
        <v>22553</v>
      </c>
      <c r="M26" s="105">
        <v>459175</v>
      </c>
      <c r="N26" s="105">
        <v>708</v>
      </c>
      <c r="O26" s="105">
        <v>23469</v>
      </c>
      <c r="P26" s="105">
        <v>32021</v>
      </c>
      <c r="Q26" s="105">
        <v>12975</v>
      </c>
      <c r="R26" s="105">
        <v>2519115</v>
      </c>
      <c r="S26" s="105">
        <v>1927254</v>
      </c>
      <c r="T26" s="105">
        <v>42264</v>
      </c>
      <c r="U26" s="106">
        <v>19100</v>
      </c>
      <c r="V26" s="105">
        <v>372948</v>
      </c>
      <c r="W26" s="105">
        <v>209045</v>
      </c>
      <c r="X26" s="105">
        <v>290574</v>
      </c>
      <c r="Y26" s="105">
        <v>0</v>
      </c>
      <c r="Z26" s="299"/>
    </row>
    <row r="27" spans="1:26" ht="40.5" customHeight="1">
      <c r="A27" s="302" t="s">
        <v>165</v>
      </c>
      <c r="B27" s="346">
        <v>10751833</v>
      </c>
      <c r="C27" s="347">
        <v>1817334</v>
      </c>
      <c r="D27" s="347">
        <v>125277</v>
      </c>
      <c r="E27" s="347">
        <v>1557</v>
      </c>
      <c r="F27" s="347">
        <v>8506</v>
      </c>
      <c r="G27" s="347">
        <v>4730</v>
      </c>
      <c r="H27" s="347">
        <v>259516</v>
      </c>
      <c r="I27" s="348">
        <v>15832</v>
      </c>
      <c r="J27" s="348">
        <v>19062</v>
      </c>
      <c r="K27" s="347">
        <v>6196</v>
      </c>
      <c r="L27" s="347">
        <v>57318</v>
      </c>
      <c r="M27" s="347">
        <v>3956317</v>
      </c>
      <c r="N27" s="347">
        <v>1586</v>
      </c>
      <c r="O27" s="347">
        <v>91166</v>
      </c>
      <c r="P27" s="347">
        <v>174194</v>
      </c>
      <c r="Q27" s="347">
        <v>8528</v>
      </c>
      <c r="R27" s="347">
        <v>664720</v>
      </c>
      <c r="S27" s="347">
        <v>1326124</v>
      </c>
      <c r="T27" s="347">
        <v>222325</v>
      </c>
      <c r="U27" s="347">
        <v>139155</v>
      </c>
      <c r="V27" s="347">
        <v>509380</v>
      </c>
      <c r="W27" s="347">
        <v>600556</v>
      </c>
      <c r="X27" s="347">
        <v>274696</v>
      </c>
      <c r="Y27" s="347">
        <v>467758</v>
      </c>
      <c r="Z27" s="299"/>
    </row>
    <row r="28" spans="1:13" s="150" customFormat="1" ht="16.5" customHeight="1">
      <c r="A28" s="303" t="s">
        <v>250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</row>
    <row r="29" spans="1:13" s="150" customFormat="1" ht="16.5" customHeight="1">
      <c r="A29" s="303" t="s">
        <v>251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</row>
    <row r="30" spans="1:13" s="150" customFormat="1" ht="16.5" customHeight="1">
      <c r="A30" s="303" t="s">
        <v>365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</row>
    <row r="31" spans="1:13" s="150" customFormat="1" ht="27" customHeight="1">
      <c r="A31" s="304" t="s">
        <v>373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</row>
    <row r="33" spans="1:25" ht="13.5">
      <c r="A33" s="305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</row>
    <row r="34" spans="2:25" ht="13.5"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</row>
  </sheetData>
  <sheetProtection/>
  <mergeCells count="2">
    <mergeCell ref="A3:M3"/>
    <mergeCell ref="F4:H4"/>
  </mergeCells>
  <hyperlinks>
    <hyperlink ref="A1" location="'16税・財政目次'!A1" display="16　税・財政目次へ＜＜"/>
  </hyperlinks>
  <printOptions/>
  <pageMargins left="0.5905511811023623" right="0.1968503937007874" top="0.3937007874015748" bottom="0" header="0" footer="0"/>
  <pageSetup blackAndWhite="1" horizontalDpi="600" verticalDpi="600" orientation="portrait" paperSize="9" scale="68" r:id="rId1"/>
  <colBreaks count="1" manualBreakCount="1">
    <brk id="13" min="1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1"/>
  <sheetViews>
    <sheetView showGridLines="0" view="pageBreakPreview" zoomScale="80" zoomScaleNormal="85" zoomScaleSheetLayoutView="80" zoomScalePageLayoutView="0" workbookViewId="0" topLeftCell="A1">
      <pane xSplit="1" ySplit="6" topLeftCell="B7" activePane="bottomRight" state="frozen"/>
      <selection pane="topLeft" activeCell="G5" sqref="G5"/>
      <selection pane="topRight" activeCell="G5" sqref="G5"/>
      <selection pane="bottomLeft" activeCell="G5" sqref="G5"/>
      <selection pane="bottomRight" activeCell="A3" sqref="A3:H3"/>
    </sheetView>
  </sheetViews>
  <sheetFormatPr defaultColWidth="9.00390625" defaultRowHeight="13.5"/>
  <cols>
    <col min="1" max="16" width="15.875" style="27" customWidth="1"/>
    <col min="17" max="17" width="9.00390625" style="27" customWidth="1"/>
    <col min="18" max="18" width="13.25390625" style="27" bestFit="1" customWidth="1"/>
    <col min="19" max="16384" width="9.00390625" style="27" customWidth="1"/>
  </cols>
  <sheetData>
    <row r="1" ht="13.5">
      <c r="A1" s="78" t="s">
        <v>216</v>
      </c>
    </row>
    <row r="2" ht="15" customHeight="1">
      <c r="A2" s="51" t="s">
        <v>0</v>
      </c>
    </row>
    <row r="3" spans="1:16" ht="15" customHeight="1">
      <c r="A3" s="640" t="s">
        <v>326</v>
      </c>
      <c r="B3" s="640"/>
      <c r="C3" s="640"/>
      <c r="D3" s="640"/>
      <c r="E3" s="640"/>
      <c r="F3" s="640"/>
      <c r="G3" s="640"/>
      <c r="H3" s="640"/>
      <c r="I3" s="50"/>
      <c r="J3" s="50"/>
      <c r="K3" s="50"/>
      <c r="L3" s="50"/>
      <c r="M3" s="50"/>
      <c r="N3" s="50"/>
      <c r="O3" s="50"/>
      <c r="P3" s="50"/>
    </row>
    <row r="4" spans="1:16" ht="15" customHeight="1">
      <c r="A4" s="49" t="s">
        <v>195</v>
      </c>
      <c r="B4" s="48"/>
      <c r="C4" s="48"/>
      <c r="D4" s="641" t="s">
        <v>392</v>
      </c>
      <c r="E4" s="641"/>
      <c r="F4" s="48"/>
      <c r="G4" s="48"/>
      <c r="H4" s="48"/>
      <c r="I4" s="48"/>
      <c r="J4" s="48"/>
      <c r="K4" s="48"/>
      <c r="L4" s="48"/>
      <c r="M4" s="48"/>
      <c r="N4" s="48"/>
      <c r="O4" s="48"/>
      <c r="P4" s="47" t="s">
        <v>28</v>
      </c>
    </row>
    <row r="5" spans="1:16" ht="9" customHeight="1" thickBot="1">
      <c r="A5" s="4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7"/>
    </row>
    <row r="6" spans="1:29" s="39" customFormat="1" ht="41.25" customHeight="1" thickTop="1">
      <c r="A6" s="46"/>
      <c r="B6" s="42" t="s">
        <v>69</v>
      </c>
      <c r="C6" s="45" t="s">
        <v>289</v>
      </c>
      <c r="D6" s="45" t="s">
        <v>290</v>
      </c>
      <c r="E6" s="44" t="s">
        <v>291</v>
      </c>
      <c r="F6" s="44" t="s">
        <v>292</v>
      </c>
      <c r="G6" s="44" t="s">
        <v>293</v>
      </c>
      <c r="H6" s="41" t="s">
        <v>294</v>
      </c>
      <c r="I6" s="44" t="s">
        <v>295</v>
      </c>
      <c r="J6" s="43" t="s">
        <v>296</v>
      </c>
      <c r="K6" s="42" t="s">
        <v>297</v>
      </c>
      <c r="L6" s="43" t="s">
        <v>298</v>
      </c>
      <c r="M6" s="43" t="s">
        <v>66</v>
      </c>
      <c r="N6" s="42" t="s">
        <v>299</v>
      </c>
      <c r="O6" s="42" t="s">
        <v>300</v>
      </c>
      <c r="P6" s="41" t="s">
        <v>301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18" s="30" customFormat="1" ht="40.5" customHeight="1">
      <c r="A7" s="450" t="s">
        <v>391</v>
      </c>
      <c r="B7" s="38">
        <v>379872710</v>
      </c>
      <c r="C7" s="37">
        <v>3196299</v>
      </c>
      <c r="D7" s="37">
        <v>51697515</v>
      </c>
      <c r="E7" s="37">
        <v>118469695</v>
      </c>
      <c r="F7" s="37">
        <v>25717667</v>
      </c>
      <c r="G7" s="37">
        <v>2039522</v>
      </c>
      <c r="H7" s="37">
        <v>25431078</v>
      </c>
      <c r="I7" s="37">
        <v>15879040</v>
      </c>
      <c r="J7" s="37">
        <v>41881885</v>
      </c>
      <c r="K7" s="37">
        <v>15552719</v>
      </c>
      <c r="L7" s="37">
        <v>42991147</v>
      </c>
      <c r="M7" s="37">
        <v>92467</v>
      </c>
      <c r="N7" s="37">
        <v>36920412</v>
      </c>
      <c r="O7" s="37">
        <v>3264</v>
      </c>
      <c r="P7" s="36">
        <v>0</v>
      </c>
      <c r="Q7" s="186"/>
      <c r="R7" s="31"/>
    </row>
    <row r="8" spans="1:18" s="30" customFormat="1" ht="40.5" customHeight="1">
      <c r="A8" s="451">
        <v>30</v>
      </c>
      <c r="B8" s="38">
        <v>369422488</v>
      </c>
      <c r="C8" s="37">
        <v>3125561</v>
      </c>
      <c r="D8" s="37">
        <v>51177110</v>
      </c>
      <c r="E8" s="37">
        <v>118396170</v>
      </c>
      <c r="F8" s="37">
        <v>25442824</v>
      </c>
      <c r="G8" s="37">
        <v>1805198</v>
      </c>
      <c r="H8" s="37">
        <v>19860881</v>
      </c>
      <c r="I8" s="37">
        <v>13559786</v>
      </c>
      <c r="J8" s="37">
        <v>43337484</v>
      </c>
      <c r="K8" s="37">
        <v>13604343</v>
      </c>
      <c r="L8" s="37">
        <v>40627615</v>
      </c>
      <c r="M8" s="37">
        <v>1523560</v>
      </c>
      <c r="N8" s="37">
        <v>36957885</v>
      </c>
      <c r="O8" s="37">
        <v>4071</v>
      </c>
      <c r="P8" s="36">
        <v>0</v>
      </c>
      <c r="Q8" s="186"/>
      <c r="R8" s="31"/>
    </row>
    <row r="9" spans="1:18" s="35" customFormat="1" ht="40.5" customHeight="1">
      <c r="A9" s="474" t="s">
        <v>377</v>
      </c>
      <c r="B9" s="349">
        <v>377286557</v>
      </c>
      <c r="C9" s="350">
        <v>3182484</v>
      </c>
      <c r="D9" s="350">
        <v>54913111</v>
      </c>
      <c r="E9" s="350">
        <v>123258948</v>
      </c>
      <c r="F9" s="350">
        <v>25555758</v>
      </c>
      <c r="G9" s="350">
        <v>1737006</v>
      </c>
      <c r="H9" s="350">
        <v>24933994</v>
      </c>
      <c r="I9" s="350">
        <v>15187823</v>
      </c>
      <c r="J9" s="350">
        <v>40251588</v>
      </c>
      <c r="K9" s="350">
        <v>13818222</v>
      </c>
      <c r="L9" s="350">
        <v>36731911</v>
      </c>
      <c r="M9" s="350">
        <v>478703</v>
      </c>
      <c r="N9" s="350">
        <v>37234428</v>
      </c>
      <c r="O9" s="350">
        <v>2581</v>
      </c>
      <c r="P9" s="351">
        <v>0</v>
      </c>
      <c r="Q9" s="186"/>
      <c r="R9" s="31"/>
    </row>
    <row r="10" spans="1:16" s="30" customFormat="1" ht="40.5" customHeight="1">
      <c r="A10" s="34"/>
      <c r="B10" s="352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4"/>
    </row>
    <row r="11" spans="1:17" s="30" customFormat="1" ht="40.5" customHeight="1">
      <c r="A11" s="26" t="s">
        <v>180</v>
      </c>
      <c r="B11" s="352">
        <v>100612814</v>
      </c>
      <c r="C11" s="353">
        <v>665632</v>
      </c>
      <c r="D11" s="353">
        <v>8913301</v>
      </c>
      <c r="E11" s="353">
        <v>42679850</v>
      </c>
      <c r="F11" s="353">
        <v>5974214</v>
      </c>
      <c r="G11" s="353">
        <v>416499</v>
      </c>
      <c r="H11" s="353">
        <v>3154329</v>
      </c>
      <c r="I11" s="353">
        <v>2371275</v>
      </c>
      <c r="J11" s="353">
        <v>10795876</v>
      </c>
      <c r="K11" s="353">
        <v>3238286</v>
      </c>
      <c r="L11" s="353">
        <v>8980722</v>
      </c>
      <c r="M11" s="354">
        <v>51619</v>
      </c>
      <c r="N11" s="354">
        <v>13370640</v>
      </c>
      <c r="O11" s="354">
        <v>571</v>
      </c>
      <c r="P11" s="354">
        <v>0</v>
      </c>
      <c r="Q11" s="186"/>
    </row>
    <row r="12" spans="1:17" s="30" customFormat="1" ht="40.5" customHeight="1">
      <c r="A12" s="26" t="s">
        <v>179</v>
      </c>
      <c r="B12" s="352">
        <v>32048848</v>
      </c>
      <c r="C12" s="353">
        <v>274311</v>
      </c>
      <c r="D12" s="353">
        <v>5262732</v>
      </c>
      <c r="E12" s="353">
        <v>10207461</v>
      </c>
      <c r="F12" s="353">
        <v>2730291</v>
      </c>
      <c r="G12" s="353">
        <v>137471</v>
      </c>
      <c r="H12" s="354">
        <v>427783</v>
      </c>
      <c r="I12" s="353">
        <v>2400629</v>
      </c>
      <c r="J12" s="353">
        <v>3802319</v>
      </c>
      <c r="K12" s="353">
        <v>1246741</v>
      </c>
      <c r="L12" s="353">
        <v>3607761</v>
      </c>
      <c r="M12" s="354">
        <v>0</v>
      </c>
      <c r="N12" s="354">
        <v>1951349</v>
      </c>
      <c r="O12" s="354">
        <v>0</v>
      </c>
      <c r="P12" s="354">
        <v>0</v>
      </c>
      <c r="Q12" s="186"/>
    </row>
    <row r="13" spans="1:17" s="30" customFormat="1" ht="40.5" customHeight="1">
      <c r="A13" s="26" t="s">
        <v>178</v>
      </c>
      <c r="B13" s="352">
        <v>16160553</v>
      </c>
      <c r="C13" s="353">
        <v>179252</v>
      </c>
      <c r="D13" s="353">
        <v>2461590</v>
      </c>
      <c r="E13" s="353">
        <v>4471404</v>
      </c>
      <c r="F13" s="353">
        <v>1720201</v>
      </c>
      <c r="G13" s="354">
        <v>163837</v>
      </c>
      <c r="H13" s="354">
        <v>788249</v>
      </c>
      <c r="I13" s="353">
        <v>594782</v>
      </c>
      <c r="J13" s="353">
        <v>2290430</v>
      </c>
      <c r="K13" s="353">
        <v>617115</v>
      </c>
      <c r="L13" s="353">
        <v>1209602</v>
      </c>
      <c r="M13" s="354">
        <v>0</v>
      </c>
      <c r="N13" s="354">
        <v>1664091</v>
      </c>
      <c r="O13" s="354">
        <v>0</v>
      </c>
      <c r="P13" s="354">
        <v>0</v>
      </c>
      <c r="Q13" s="186"/>
    </row>
    <row r="14" spans="1:17" s="30" customFormat="1" ht="40.5" customHeight="1">
      <c r="A14" s="26" t="s">
        <v>177</v>
      </c>
      <c r="B14" s="352">
        <v>18044077</v>
      </c>
      <c r="C14" s="353">
        <v>188646</v>
      </c>
      <c r="D14" s="353">
        <v>2370014</v>
      </c>
      <c r="E14" s="353">
        <v>5494516</v>
      </c>
      <c r="F14" s="353">
        <v>1503143</v>
      </c>
      <c r="G14" s="354">
        <v>144775</v>
      </c>
      <c r="H14" s="354">
        <v>1323416</v>
      </c>
      <c r="I14" s="353">
        <v>857761</v>
      </c>
      <c r="J14" s="353">
        <v>2343493</v>
      </c>
      <c r="K14" s="353">
        <v>660367</v>
      </c>
      <c r="L14" s="353">
        <v>1409027</v>
      </c>
      <c r="M14" s="354">
        <v>126166</v>
      </c>
      <c r="N14" s="354">
        <v>1622753</v>
      </c>
      <c r="O14" s="354">
        <v>0</v>
      </c>
      <c r="P14" s="354">
        <v>0</v>
      </c>
      <c r="Q14" s="186"/>
    </row>
    <row r="15" spans="1:17" s="30" customFormat="1" ht="40.5" customHeight="1">
      <c r="A15" s="26" t="s">
        <v>176</v>
      </c>
      <c r="B15" s="352">
        <v>12122753</v>
      </c>
      <c r="C15" s="353">
        <v>154690</v>
      </c>
      <c r="D15" s="353">
        <v>1739684</v>
      </c>
      <c r="E15" s="353">
        <v>3752387</v>
      </c>
      <c r="F15" s="353">
        <v>775906</v>
      </c>
      <c r="G15" s="354">
        <v>113876</v>
      </c>
      <c r="H15" s="354">
        <v>687097</v>
      </c>
      <c r="I15" s="353">
        <v>608560</v>
      </c>
      <c r="J15" s="353">
        <v>1568639</v>
      </c>
      <c r="K15" s="353">
        <v>392834</v>
      </c>
      <c r="L15" s="353">
        <v>1211759</v>
      </c>
      <c r="M15" s="354">
        <v>0</v>
      </c>
      <c r="N15" s="354">
        <v>1117321</v>
      </c>
      <c r="O15" s="354">
        <v>0</v>
      </c>
      <c r="P15" s="354">
        <v>0</v>
      </c>
      <c r="Q15" s="186"/>
    </row>
    <row r="16" spans="1:17" s="30" customFormat="1" ht="40.5" customHeight="1">
      <c r="A16" s="26" t="s">
        <v>302</v>
      </c>
      <c r="B16" s="352">
        <v>25854513</v>
      </c>
      <c r="C16" s="353">
        <v>243241</v>
      </c>
      <c r="D16" s="353">
        <v>2548947</v>
      </c>
      <c r="E16" s="353">
        <v>9986195</v>
      </c>
      <c r="F16" s="353">
        <v>1832719</v>
      </c>
      <c r="G16" s="353">
        <v>119270</v>
      </c>
      <c r="H16" s="354">
        <v>1208089</v>
      </c>
      <c r="I16" s="353">
        <v>1105054</v>
      </c>
      <c r="J16" s="353">
        <v>2589093</v>
      </c>
      <c r="K16" s="353">
        <v>853044</v>
      </c>
      <c r="L16" s="353">
        <v>2572454</v>
      </c>
      <c r="M16" s="354">
        <v>4064</v>
      </c>
      <c r="N16" s="354">
        <v>2792343</v>
      </c>
      <c r="O16" s="354">
        <v>0</v>
      </c>
      <c r="P16" s="354">
        <v>0</v>
      </c>
      <c r="Q16" s="186"/>
    </row>
    <row r="17" spans="1:17" s="30" customFormat="1" ht="40.5" customHeight="1">
      <c r="A17" s="26" t="s">
        <v>175</v>
      </c>
      <c r="B17" s="352">
        <v>14721281</v>
      </c>
      <c r="C17" s="353">
        <v>159466</v>
      </c>
      <c r="D17" s="353">
        <v>1720682</v>
      </c>
      <c r="E17" s="353">
        <v>4511236</v>
      </c>
      <c r="F17" s="353">
        <v>741843</v>
      </c>
      <c r="G17" s="353">
        <v>52305</v>
      </c>
      <c r="H17" s="354">
        <v>1419297</v>
      </c>
      <c r="I17" s="353">
        <v>594998</v>
      </c>
      <c r="J17" s="353">
        <v>1839051</v>
      </c>
      <c r="K17" s="353">
        <v>667843</v>
      </c>
      <c r="L17" s="353">
        <v>1516221</v>
      </c>
      <c r="M17" s="354">
        <v>10757</v>
      </c>
      <c r="N17" s="354">
        <v>1487582</v>
      </c>
      <c r="O17" s="354">
        <v>0</v>
      </c>
      <c r="P17" s="354">
        <v>0</v>
      </c>
      <c r="Q17" s="186"/>
    </row>
    <row r="18" spans="1:17" s="30" customFormat="1" ht="40.5" customHeight="1">
      <c r="A18" s="26" t="s">
        <v>174</v>
      </c>
      <c r="B18" s="352">
        <v>38331683</v>
      </c>
      <c r="C18" s="353">
        <v>257576</v>
      </c>
      <c r="D18" s="353">
        <v>8853260</v>
      </c>
      <c r="E18" s="353">
        <v>11847367</v>
      </c>
      <c r="F18" s="353">
        <v>2123374</v>
      </c>
      <c r="G18" s="353">
        <v>247736</v>
      </c>
      <c r="H18" s="354">
        <v>1538606</v>
      </c>
      <c r="I18" s="353">
        <v>1540292</v>
      </c>
      <c r="J18" s="353">
        <v>3256254</v>
      </c>
      <c r="K18" s="353">
        <v>1374461</v>
      </c>
      <c r="L18" s="353">
        <v>3277237</v>
      </c>
      <c r="M18" s="354">
        <v>64090</v>
      </c>
      <c r="N18" s="354">
        <v>3951430</v>
      </c>
      <c r="O18" s="354">
        <v>0</v>
      </c>
      <c r="P18" s="354">
        <v>0</v>
      </c>
      <c r="Q18" s="186"/>
    </row>
    <row r="19" spans="1:17" s="30" customFormat="1" ht="40.5" customHeight="1">
      <c r="A19" s="26" t="s">
        <v>173</v>
      </c>
      <c r="B19" s="352">
        <v>45834125</v>
      </c>
      <c r="C19" s="353">
        <v>341403</v>
      </c>
      <c r="D19" s="353">
        <v>8061785</v>
      </c>
      <c r="E19" s="353">
        <v>13930908</v>
      </c>
      <c r="F19" s="353">
        <v>2207057</v>
      </c>
      <c r="G19" s="354">
        <v>80088</v>
      </c>
      <c r="H19" s="354">
        <v>7189758</v>
      </c>
      <c r="I19" s="353">
        <v>919503</v>
      </c>
      <c r="J19" s="353">
        <v>2658852</v>
      </c>
      <c r="K19" s="353">
        <v>1526925</v>
      </c>
      <c r="L19" s="353">
        <v>5264629</v>
      </c>
      <c r="M19" s="354">
        <v>26180</v>
      </c>
      <c r="N19" s="354">
        <v>3627037</v>
      </c>
      <c r="O19" s="354">
        <v>0</v>
      </c>
      <c r="P19" s="354">
        <v>0</v>
      </c>
      <c r="Q19" s="186"/>
    </row>
    <row r="20" spans="1:17" s="30" customFormat="1" ht="40.5" customHeight="1">
      <c r="A20" s="26" t="s">
        <v>172</v>
      </c>
      <c r="B20" s="352">
        <v>8624219</v>
      </c>
      <c r="C20" s="353">
        <v>97644</v>
      </c>
      <c r="D20" s="353">
        <v>1217007</v>
      </c>
      <c r="E20" s="353">
        <v>2682531</v>
      </c>
      <c r="F20" s="353">
        <v>505348</v>
      </c>
      <c r="G20" s="354">
        <v>38183</v>
      </c>
      <c r="H20" s="354">
        <v>542460</v>
      </c>
      <c r="I20" s="353">
        <v>184675</v>
      </c>
      <c r="J20" s="353">
        <v>997614</v>
      </c>
      <c r="K20" s="353">
        <v>419458</v>
      </c>
      <c r="L20" s="353">
        <v>1139193</v>
      </c>
      <c r="M20" s="354">
        <v>0</v>
      </c>
      <c r="N20" s="354">
        <v>800106</v>
      </c>
      <c r="O20" s="354">
        <v>0</v>
      </c>
      <c r="P20" s="354">
        <v>0</v>
      </c>
      <c r="Q20" s="186"/>
    </row>
    <row r="21" spans="1:17" s="30" customFormat="1" ht="40.5" customHeight="1">
      <c r="A21" s="26" t="s">
        <v>171</v>
      </c>
      <c r="B21" s="352">
        <v>3110717</v>
      </c>
      <c r="C21" s="353">
        <v>53927</v>
      </c>
      <c r="D21" s="353">
        <v>529105</v>
      </c>
      <c r="E21" s="353">
        <v>403587</v>
      </c>
      <c r="F21" s="353">
        <v>132701</v>
      </c>
      <c r="G21" s="354">
        <v>5700</v>
      </c>
      <c r="H21" s="354">
        <v>416711</v>
      </c>
      <c r="I21" s="353">
        <v>461625</v>
      </c>
      <c r="J21" s="353">
        <v>347167</v>
      </c>
      <c r="K21" s="353">
        <v>93686</v>
      </c>
      <c r="L21" s="353">
        <v>266042</v>
      </c>
      <c r="M21" s="354">
        <v>5850</v>
      </c>
      <c r="N21" s="354">
        <v>394616</v>
      </c>
      <c r="O21" s="354">
        <v>0</v>
      </c>
      <c r="P21" s="354">
        <v>0</v>
      </c>
      <c r="Q21" s="186"/>
    </row>
    <row r="22" spans="1:17" s="30" customFormat="1" ht="40.5" customHeight="1">
      <c r="A22" s="26" t="s">
        <v>170</v>
      </c>
      <c r="B22" s="352">
        <v>8075619</v>
      </c>
      <c r="C22" s="353">
        <v>88165</v>
      </c>
      <c r="D22" s="353">
        <v>1245040</v>
      </c>
      <c r="E22" s="353">
        <v>1835124</v>
      </c>
      <c r="F22" s="353">
        <v>479300</v>
      </c>
      <c r="G22" s="354">
        <v>18000</v>
      </c>
      <c r="H22" s="354">
        <v>796531</v>
      </c>
      <c r="I22" s="353">
        <v>406352</v>
      </c>
      <c r="J22" s="353">
        <v>1170356</v>
      </c>
      <c r="K22" s="353">
        <v>374461</v>
      </c>
      <c r="L22" s="353">
        <v>771934</v>
      </c>
      <c r="M22" s="354">
        <v>17061</v>
      </c>
      <c r="N22" s="354">
        <v>873295</v>
      </c>
      <c r="O22" s="354">
        <v>0</v>
      </c>
      <c r="P22" s="354">
        <v>0</v>
      </c>
      <c r="Q22" s="186"/>
    </row>
    <row r="23" spans="1:17" s="30" customFormat="1" ht="40.5" customHeight="1">
      <c r="A23" s="26" t="s">
        <v>169</v>
      </c>
      <c r="B23" s="352">
        <v>13626076</v>
      </c>
      <c r="C23" s="353">
        <v>95453</v>
      </c>
      <c r="D23" s="353">
        <v>2721704</v>
      </c>
      <c r="E23" s="353">
        <v>3519840</v>
      </c>
      <c r="F23" s="353">
        <v>1037459</v>
      </c>
      <c r="G23" s="354">
        <v>45456</v>
      </c>
      <c r="H23" s="354">
        <v>781860</v>
      </c>
      <c r="I23" s="353">
        <v>738015</v>
      </c>
      <c r="J23" s="353">
        <v>1248219</v>
      </c>
      <c r="K23" s="353">
        <v>552247</v>
      </c>
      <c r="L23" s="353">
        <v>1666394</v>
      </c>
      <c r="M23" s="354">
        <v>67904</v>
      </c>
      <c r="N23" s="354">
        <v>1151525</v>
      </c>
      <c r="O23" s="354">
        <v>0</v>
      </c>
      <c r="P23" s="354">
        <v>0</v>
      </c>
      <c r="Q23" s="186"/>
    </row>
    <row r="24" spans="1:17" s="30" customFormat="1" ht="40.5" customHeight="1">
      <c r="A24" s="26" t="s">
        <v>168</v>
      </c>
      <c r="B24" s="352">
        <v>9415838</v>
      </c>
      <c r="C24" s="353">
        <v>94830</v>
      </c>
      <c r="D24" s="353">
        <v>1887850</v>
      </c>
      <c r="E24" s="353">
        <v>2010247</v>
      </c>
      <c r="F24" s="353">
        <v>759167</v>
      </c>
      <c r="G24" s="354">
        <v>38440</v>
      </c>
      <c r="H24" s="354">
        <v>708523</v>
      </c>
      <c r="I24" s="353">
        <v>680245</v>
      </c>
      <c r="J24" s="353">
        <v>1222223</v>
      </c>
      <c r="K24" s="353">
        <v>520839</v>
      </c>
      <c r="L24" s="353">
        <v>833121</v>
      </c>
      <c r="M24" s="354">
        <v>0</v>
      </c>
      <c r="N24" s="354">
        <v>660353</v>
      </c>
      <c r="O24" s="354">
        <v>0</v>
      </c>
      <c r="P24" s="354">
        <v>0</v>
      </c>
      <c r="Q24" s="186"/>
    </row>
    <row r="25" spans="1:17" s="30" customFormat="1" ht="40.5" customHeight="1">
      <c r="A25" s="26" t="s">
        <v>167</v>
      </c>
      <c r="B25" s="352">
        <v>10579178</v>
      </c>
      <c r="C25" s="353">
        <v>95052</v>
      </c>
      <c r="D25" s="353">
        <v>2098668</v>
      </c>
      <c r="E25" s="353">
        <v>1934693</v>
      </c>
      <c r="F25" s="353">
        <v>849952</v>
      </c>
      <c r="G25" s="354">
        <v>43431</v>
      </c>
      <c r="H25" s="354">
        <v>1249966</v>
      </c>
      <c r="I25" s="353">
        <v>428417</v>
      </c>
      <c r="J25" s="353">
        <v>2440015</v>
      </c>
      <c r="K25" s="353">
        <v>316912</v>
      </c>
      <c r="L25" s="353">
        <v>837356</v>
      </c>
      <c r="M25" s="354">
        <v>6981</v>
      </c>
      <c r="N25" s="354">
        <v>275725</v>
      </c>
      <c r="O25" s="354">
        <v>2010</v>
      </c>
      <c r="P25" s="354">
        <v>0</v>
      </c>
      <c r="Q25" s="186"/>
    </row>
    <row r="26" spans="1:17" s="30" customFormat="1" ht="40.5" customHeight="1">
      <c r="A26" s="26" t="s">
        <v>166</v>
      </c>
      <c r="B26" s="352">
        <v>9961884</v>
      </c>
      <c r="C26" s="353">
        <v>102061</v>
      </c>
      <c r="D26" s="353">
        <v>1601283</v>
      </c>
      <c r="E26" s="353">
        <v>1760537</v>
      </c>
      <c r="F26" s="353">
        <v>1076879</v>
      </c>
      <c r="G26" s="354">
        <v>49500</v>
      </c>
      <c r="H26" s="354">
        <v>1519576</v>
      </c>
      <c r="I26" s="353">
        <v>773980</v>
      </c>
      <c r="J26" s="353">
        <v>869046</v>
      </c>
      <c r="K26" s="353">
        <v>542360</v>
      </c>
      <c r="L26" s="353">
        <v>1338559</v>
      </c>
      <c r="M26" s="354">
        <v>95431</v>
      </c>
      <c r="N26" s="354">
        <v>232672</v>
      </c>
      <c r="O26" s="354">
        <v>0</v>
      </c>
      <c r="P26" s="354">
        <v>0</v>
      </c>
      <c r="Q26" s="186"/>
    </row>
    <row r="27" spans="1:17" s="30" customFormat="1" ht="40.5" customHeight="1">
      <c r="A27" s="25" t="s">
        <v>165</v>
      </c>
      <c r="B27" s="355">
        <v>10162379</v>
      </c>
      <c r="C27" s="356">
        <v>91135</v>
      </c>
      <c r="D27" s="356">
        <v>1680459</v>
      </c>
      <c r="E27" s="356">
        <v>2231065</v>
      </c>
      <c r="F27" s="356">
        <v>1106204</v>
      </c>
      <c r="G27" s="357">
        <v>22439</v>
      </c>
      <c r="H27" s="357">
        <v>1181743</v>
      </c>
      <c r="I27" s="356">
        <v>521660</v>
      </c>
      <c r="J27" s="356">
        <v>812941</v>
      </c>
      <c r="K27" s="356">
        <v>420643</v>
      </c>
      <c r="L27" s="356">
        <v>829900</v>
      </c>
      <c r="M27" s="357">
        <v>2600</v>
      </c>
      <c r="N27" s="357">
        <v>1261590</v>
      </c>
      <c r="O27" s="357">
        <v>0</v>
      </c>
      <c r="P27" s="357">
        <v>0</v>
      </c>
      <c r="Q27" s="186"/>
    </row>
    <row r="28" spans="1:8" s="30" customFormat="1" ht="23.25" customHeight="1">
      <c r="A28" s="212" t="s">
        <v>374</v>
      </c>
      <c r="B28" s="49"/>
      <c r="C28" s="49"/>
      <c r="D28" s="49"/>
      <c r="E28" s="49"/>
      <c r="F28" s="49"/>
      <c r="G28" s="49"/>
      <c r="H28" s="49"/>
    </row>
    <row r="30" spans="1:16" ht="13.5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s="49" customFormat="1" ht="14.25">
      <c r="A31" s="185"/>
      <c r="B31" s="33"/>
      <c r="C31" s="33"/>
      <c r="D31" s="33"/>
      <c r="E31" s="33"/>
      <c r="F31" s="33"/>
      <c r="G31" s="32"/>
      <c r="H31" s="32"/>
      <c r="I31" s="33"/>
      <c r="J31" s="33"/>
      <c r="K31" s="33"/>
      <c r="L31" s="33"/>
      <c r="M31" s="32"/>
      <c r="N31" s="32"/>
      <c r="O31" s="32"/>
      <c r="P31" s="32"/>
    </row>
  </sheetData>
  <sheetProtection/>
  <mergeCells count="2">
    <mergeCell ref="A3:H3"/>
    <mergeCell ref="D4:E4"/>
  </mergeCells>
  <hyperlinks>
    <hyperlink ref="A1" location="'16税・財政目次'!A1" display="16　税・財政目次へ＜＜"/>
  </hyperlinks>
  <printOptions/>
  <pageMargins left="0.5905511811023623" right="0" top="0.5905511811023623" bottom="0" header="0" footer="0"/>
  <pageSetup blackAndWhite="1" horizontalDpi="600" verticalDpi="600" orientation="portrait" paperSize="9" scale="75" r:id="rId1"/>
  <colBreaks count="1" manualBreakCount="1">
    <brk id="8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="115" zoomScaleSheetLayoutView="115" zoomScalePageLayoutView="0" workbookViewId="0" topLeftCell="A4">
      <selection activeCell="G5" sqref="G5"/>
    </sheetView>
  </sheetViews>
  <sheetFormatPr defaultColWidth="9.00390625" defaultRowHeight="13.5"/>
  <cols>
    <col min="1" max="1" width="19.50390625" style="5" customWidth="1"/>
    <col min="2" max="4" width="15.125" style="5" bestFit="1" customWidth="1"/>
    <col min="5" max="5" width="13.125" style="5" bestFit="1" customWidth="1"/>
    <col min="6" max="6" width="14.125" style="5" bestFit="1" customWidth="1"/>
    <col min="7" max="7" width="15.125" style="5" bestFit="1" customWidth="1"/>
    <col min="8" max="8" width="15.00390625" style="5" bestFit="1" customWidth="1"/>
    <col min="9" max="9" width="14.125" style="5" bestFit="1" customWidth="1"/>
    <col min="10" max="16384" width="9.00390625" style="5" customWidth="1"/>
  </cols>
  <sheetData>
    <row r="1" ht="13.5">
      <c r="A1" s="78" t="s">
        <v>216</v>
      </c>
    </row>
    <row r="2" ht="13.5">
      <c r="A2" s="6" t="s">
        <v>0</v>
      </c>
    </row>
    <row r="3" spans="1:2" ht="24" customHeight="1">
      <c r="A3" s="6"/>
      <c r="B3" s="458" t="s">
        <v>366</v>
      </c>
    </row>
    <row r="4" spans="1:6" ht="17.25">
      <c r="A4" s="480" t="s">
        <v>284</v>
      </c>
      <c r="B4" s="480"/>
      <c r="C4" s="480"/>
      <c r="D4" s="480"/>
      <c r="E4" s="480"/>
      <c r="F4" s="480"/>
    </row>
    <row r="5" spans="1:6" ht="13.5">
      <c r="A5" s="129"/>
      <c r="B5" s="129"/>
      <c r="C5" s="129"/>
      <c r="D5" s="129"/>
      <c r="E5" s="129"/>
      <c r="F5" s="10" t="s">
        <v>81</v>
      </c>
    </row>
    <row r="6" spans="1:5" ht="6" customHeight="1" thickBot="1">
      <c r="A6" s="9"/>
      <c r="B6" s="9"/>
      <c r="C6" s="9"/>
      <c r="D6" s="9"/>
      <c r="E6" s="9"/>
    </row>
    <row r="7" spans="1:6" s="22" customFormat="1" ht="17.25" customHeight="1" thickTop="1">
      <c r="A7" s="54"/>
      <c r="B7" s="55" t="s">
        <v>80</v>
      </c>
      <c r="C7" s="55" t="s">
        <v>3</v>
      </c>
      <c r="D7" s="55" t="s">
        <v>6</v>
      </c>
      <c r="E7" s="55" t="s">
        <v>36</v>
      </c>
      <c r="F7" s="56" t="s">
        <v>7</v>
      </c>
    </row>
    <row r="8" spans="1:9" s="22" customFormat="1" ht="17.25" customHeight="1">
      <c r="A8" s="57" t="s">
        <v>334</v>
      </c>
      <c r="B8" s="58">
        <v>511673396044</v>
      </c>
      <c r="C8" s="58">
        <v>486027216927</v>
      </c>
      <c r="D8" s="58">
        <v>475711632843</v>
      </c>
      <c r="E8" s="58">
        <v>105610630</v>
      </c>
      <c r="F8" s="58">
        <v>10209973454</v>
      </c>
      <c r="G8" s="123"/>
      <c r="H8" s="123"/>
      <c r="I8" s="128"/>
    </row>
    <row r="9" spans="1:9" s="22" customFormat="1" ht="17.25" customHeight="1">
      <c r="A9" s="59">
        <v>30</v>
      </c>
      <c r="B9" s="58">
        <v>501616750474</v>
      </c>
      <c r="C9" s="58">
        <v>472252674333</v>
      </c>
      <c r="D9" s="58">
        <v>462056637955</v>
      </c>
      <c r="E9" s="58">
        <v>104161636</v>
      </c>
      <c r="F9" s="58">
        <v>10091874742</v>
      </c>
      <c r="G9" s="123"/>
      <c r="H9" s="123"/>
      <c r="I9" s="128"/>
    </row>
    <row r="10" spans="1:9" s="61" customFormat="1" ht="17.25" customHeight="1">
      <c r="A10" s="75" t="s">
        <v>377</v>
      </c>
      <c r="B10" s="366">
        <v>507142753447</v>
      </c>
      <c r="C10" s="366">
        <v>473026410981</v>
      </c>
      <c r="D10" s="366">
        <v>462874673568</v>
      </c>
      <c r="E10" s="366">
        <v>111085215</v>
      </c>
      <c r="F10" s="366">
        <v>10040652198</v>
      </c>
      <c r="G10" s="123"/>
      <c r="H10" s="123"/>
      <c r="I10" s="128"/>
    </row>
    <row r="11" spans="1:6" s="22" customFormat="1" ht="17.25" customHeight="1">
      <c r="A11" s="59"/>
      <c r="B11" s="362"/>
      <c r="C11" s="362"/>
      <c r="D11" s="362"/>
      <c r="E11" s="362"/>
      <c r="F11" s="362"/>
    </row>
    <row r="12" spans="1:9" s="22" customFormat="1" ht="17.25" customHeight="1">
      <c r="A12" s="59" t="s">
        <v>252</v>
      </c>
      <c r="B12" s="362">
        <v>118523965000</v>
      </c>
      <c r="C12" s="362">
        <v>120779912310</v>
      </c>
      <c r="D12" s="362">
        <v>119563636918</v>
      </c>
      <c r="E12" s="362">
        <v>103503510</v>
      </c>
      <c r="F12" s="362">
        <v>1112771882</v>
      </c>
      <c r="G12" s="123"/>
      <c r="H12" s="123"/>
      <c r="I12" s="128"/>
    </row>
    <row r="13" spans="1:9" s="22" customFormat="1" ht="17.25" customHeight="1">
      <c r="A13" s="59" t="s">
        <v>79</v>
      </c>
      <c r="B13" s="362">
        <v>28061835000</v>
      </c>
      <c r="C13" s="362">
        <v>28061706076</v>
      </c>
      <c r="D13" s="362">
        <v>28061706076</v>
      </c>
      <c r="E13" s="363">
        <v>0</v>
      </c>
      <c r="F13" s="363">
        <v>0</v>
      </c>
      <c r="G13" s="123"/>
      <c r="H13" s="123"/>
      <c r="I13" s="128"/>
    </row>
    <row r="14" spans="1:9" s="22" customFormat="1" ht="17.25" customHeight="1">
      <c r="A14" s="59" t="s">
        <v>78</v>
      </c>
      <c r="B14" s="362">
        <v>14842169000</v>
      </c>
      <c r="C14" s="362">
        <v>14796832600</v>
      </c>
      <c r="D14" s="362">
        <v>14796832600</v>
      </c>
      <c r="E14" s="363">
        <v>0</v>
      </c>
      <c r="F14" s="363">
        <v>0</v>
      </c>
      <c r="G14" s="123"/>
      <c r="H14" s="123"/>
      <c r="I14" s="128"/>
    </row>
    <row r="15" spans="1:9" s="22" customFormat="1" ht="17.25" customHeight="1">
      <c r="A15" s="59" t="s">
        <v>77</v>
      </c>
      <c r="B15" s="362">
        <v>1105547000</v>
      </c>
      <c r="C15" s="362">
        <v>1005041000</v>
      </c>
      <c r="D15" s="362">
        <v>1005041000</v>
      </c>
      <c r="E15" s="363">
        <v>0</v>
      </c>
      <c r="F15" s="363">
        <v>0</v>
      </c>
      <c r="G15" s="123"/>
      <c r="H15" s="123"/>
      <c r="I15" s="128"/>
    </row>
    <row r="16" spans="1:9" s="22" customFormat="1" ht="17.25" customHeight="1">
      <c r="A16" s="59" t="s">
        <v>76</v>
      </c>
      <c r="B16" s="362">
        <v>125427275000</v>
      </c>
      <c r="C16" s="362">
        <v>125380801000</v>
      </c>
      <c r="D16" s="362">
        <v>125380801000</v>
      </c>
      <c r="E16" s="363">
        <v>0</v>
      </c>
      <c r="F16" s="363">
        <v>0</v>
      </c>
      <c r="G16" s="123"/>
      <c r="H16" s="123"/>
      <c r="I16" s="128"/>
    </row>
    <row r="17" spans="1:9" s="22" customFormat="1" ht="17.25" customHeight="1">
      <c r="A17" s="151" t="s">
        <v>75</v>
      </c>
      <c r="B17" s="362">
        <v>183456000</v>
      </c>
      <c r="C17" s="362">
        <v>172164000</v>
      </c>
      <c r="D17" s="362">
        <v>172164000</v>
      </c>
      <c r="E17" s="363">
        <v>0</v>
      </c>
      <c r="F17" s="363">
        <v>0</v>
      </c>
      <c r="G17" s="123"/>
      <c r="H17" s="123"/>
      <c r="I17" s="128"/>
    </row>
    <row r="18" spans="1:9" s="22" customFormat="1" ht="17.25" customHeight="1">
      <c r="A18" s="59" t="s">
        <v>74</v>
      </c>
      <c r="B18" s="362">
        <v>15400034801</v>
      </c>
      <c r="C18" s="362">
        <v>12955601093</v>
      </c>
      <c r="D18" s="362">
        <v>12921183046</v>
      </c>
      <c r="E18" s="363">
        <v>2385546</v>
      </c>
      <c r="F18" s="362">
        <v>32032501</v>
      </c>
      <c r="G18" s="123"/>
      <c r="H18" s="123"/>
      <c r="I18" s="128"/>
    </row>
    <row r="19" spans="1:9" s="22" customFormat="1" ht="17.25" customHeight="1">
      <c r="A19" s="59" t="s">
        <v>73</v>
      </c>
      <c r="B19" s="362">
        <v>5554972000</v>
      </c>
      <c r="C19" s="362">
        <v>5666993130</v>
      </c>
      <c r="D19" s="362">
        <v>5533073433</v>
      </c>
      <c r="E19" s="363">
        <v>0</v>
      </c>
      <c r="F19" s="362">
        <v>133919697</v>
      </c>
      <c r="G19" s="123"/>
      <c r="H19" s="123"/>
      <c r="I19" s="128"/>
    </row>
    <row r="20" spans="1:9" s="22" customFormat="1" ht="17.25" customHeight="1">
      <c r="A20" s="59" t="s">
        <v>72</v>
      </c>
      <c r="B20" s="362">
        <v>90983153848</v>
      </c>
      <c r="C20" s="362">
        <v>70747329706</v>
      </c>
      <c r="D20" s="362">
        <v>70747329706</v>
      </c>
      <c r="E20" s="363">
        <v>0</v>
      </c>
      <c r="F20" s="363">
        <v>0</v>
      </c>
      <c r="G20" s="123"/>
      <c r="H20" s="123"/>
      <c r="I20" s="128"/>
    </row>
    <row r="21" spans="1:9" s="22" customFormat="1" ht="17.25" customHeight="1">
      <c r="A21" s="59" t="s">
        <v>253</v>
      </c>
      <c r="B21" s="362">
        <v>788454000</v>
      </c>
      <c r="C21" s="362">
        <v>870960376</v>
      </c>
      <c r="D21" s="362">
        <v>870959886</v>
      </c>
      <c r="E21" s="363">
        <v>0</v>
      </c>
      <c r="F21" s="363">
        <v>490</v>
      </c>
      <c r="G21" s="123"/>
      <c r="H21" s="123"/>
      <c r="I21" s="128"/>
    </row>
    <row r="22" spans="1:9" s="22" customFormat="1" ht="17.25" customHeight="1">
      <c r="A22" s="59" t="s">
        <v>254</v>
      </c>
      <c r="B22" s="362">
        <v>169248000</v>
      </c>
      <c r="C22" s="362">
        <v>158130244</v>
      </c>
      <c r="D22" s="362">
        <v>158130244</v>
      </c>
      <c r="E22" s="363">
        <v>0</v>
      </c>
      <c r="F22" s="363">
        <v>0</v>
      </c>
      <c r="G22" s="123"/>
      <c r="H22" s="123"/>
      <c r="I22" s="128"/>
    </row>
    <row r="23" spans="1:9" s="22" customFormat="1" ht="17.25" customHeight="1">
      <c r="A23" s="59" t="s">
        <v>255</v>
      </c>
      <c r="B23" s="362">
        <v>4180842000</v>
      </c>
      <c r="C23" s="362">
        <v>2986537956</v>
      </c>
      <c r="D23" s="362">
        <v>2986537956</v>
      </c>
      <c r="E23" s="363">
        <v>0</v>
      </c>
      <c r="F23" s="363">
        <v>0</v>
      </c>
      <c r="G23" s="123"/>
      <c r="H23" s="123"/>
      <c r="I23" s="128"/>
    </row>
    <row r="24" spans="1:9" s="22" customFormat="1" ht="17.25" customHeight="1">
      <c r="A24" s="59" t="s">
        <v>256</v>
      </c>
      <c r="B24" s="362">
        <v>5865390158</v>
      </c>
      <c r="C24" s="362">
        <v>5865391030</v>
      </c>
      <c r="D24" s="362">
        <v>5865391030</v>
      </c>
      <c r="E24" s="363">
        <v>0</v>
      </c>
      <c r="F24" s="363">
        <v>0</v>
      </c>
      <c r="G24" s="123"/>
      <c r="H24" s="123"/>
      <c r="I24" s="128"/>
    </row>
    <row r="25" spans="1:9" s="22" customFormat="1" ht="17.25" customHeight="1">
      <c r="A25" s="59" t="s">
        <v>257</v>
      </c>
      <c r="B25" s="362">
        <v>10685411640</v>
      </c>
      <c r="C25" s="362">
        <v>19346010460</v>
      </c>
      <c r="D25" s="362">
        <v>10578886673</v>
      </c>
      <c r="E25" s="363">
        <v>5196159</v>
      </c>
      <c r="F25" s="362">
        <v>8761927628</v>
      </c>
      <c r="G25" s="123"/>
      <c r="H25" s="123"/>
      <c r="I25" s="128"/>
    </row>
    <row r="26" spans="1:9" s="22" customFormat="1" ht="17.25" customHeight="1">
      <c r="A26" s="76" t="s">
        <v>258</v>
      </c>
      <c r="B26" s="455">
        <v>85371000000</v>
      </c>
      <c r="C26" s="364">
        <v>64233000000</v>
      </c>
      <c r="D26" s="364">
        <v>64233000000</v>
      </c>
      <c r="E26" s="365">
        <v>0</v>
      </c>
      <c r="F26" s="365">
        <v>0</v>
      </c>
      <c r="G26" s="123"/>
      <c r="H26" s="123"/>
      <c r="I26" s="128"/>
    </row>
    <row r="27" spans="1:3" s="22" customFormat="1" ht="17.25" customHeight="1">
      <c r="A27" s="481" t="s">
        <v>376</v>
      </c>
      <c r="B27" s="481"/>
      <c r="C27" s="481"/>
    </row>
  </sheetData>
  <sheetProtection/>
  <mergeCells count="2">
    <mergeCell ref="A4:F4"/>
    <mergeCell ref="A27:C27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17.75390625" style="5" customWidth="1"/>
    <col min="2" max="5" width="18.50390625" style="5" customWidth="1"/>
    <col min="6" max="6" width="13.00390625" style="5" bestFit="1" customWidth="1"/>
    <col min="7" max="16384" width="9.00390625" style="5" customWidth="1"/>
  </cols>
  <sheetData>
    <row r="1" ht="13.5">
      <c r="A1" s="78" t="s">
        <v>216</v>
      </c>
    </row>
    <row r="2" ht="13.5">
      <c r="A2" s="6" t="s">
        <v>0</v>
      </c>
    </row>
    <row r="3" spans="1:5" ht="17.25">
      <c r="A3" s="482" t="s">
        <v>283</v>
      </c>
      <c r="B3" s="482"/>
      <c r="C3" s="482"/>
      <c r="D3" s="482"/>
      <c r="E3" s="482"/>
    </row>
    <row r="4" spans="1:5" ht="13.5">
      <c r="A4" s="11"/>
      <c r="B4" s="11"/>
      <c r="C4" s="11"/>
      <c r="D4" s="11"/>
      <c r="E4" s="10" t="s">
        <v>81</v>
      </c>
    </row>
    <row r="5" spans="1:4" ht="6" customHeight="1" thickBot="1">
      <c r="A5" s="15"/>
      <c r="B5" s="15"/>
      <c r="C5" s="15"/>
      <c r="D5" s="15"/>
    </row>
    <row r="6" spans="1:5" s="22" customFormat="1" ht="17.25" customHeight="1" thickTop="1">
      <c r="A6" s="54"/>
      <c r="B6" s="55" t="s">
        <v>80</v>
      </c>
      <c r="C6" s="55" t="s">
        <v>86</v>
      </c>
      <c r="D6" s="55" t="s">
        <v>85</v>
      </c>
      <c r="E6" s="56" t="s">
        <v>84</v>
      </c>
    </row>
    <row r="7" spans="1:6" s="22" customFormat="1" ht="17.25" customHeight="1">
      <c r="A7" s="63" t="s">
        <v>334</v>
      </c>
      <c r="B7" s="58">
        <v>511673396044</v>
      </c>
      <c r="C7" s="58">
        <v>466674034967</v>
      </c>
      <c r="D7" s="58">
        <v>38991458474</v>
      </c>
      <c r="E7" s="58">
        <v>6007902603</v>
      </c>
      <c r="F7" s="128"/>
    </row>
    <row r="8" spans="1:6" s="22" customFormat="1" ht="17.25" customHeight="1">
      <c r="A8" s="59">
        <v>30</v>
      </c>
      <c r="B8" s="58">
        <v>501616750474</v>
      </c>
      <c r="C8" s="58">
        <v>456191246925</v>
      </c>
      <c r="D8" s="58">
        <v>36960248447</v>
      </c>
      <c r="E8" s="58">
        <v>8465255102</v>
      </c>
      <c r="F8" s="128"/>
    </row>
    <row r="9" spans="1:6" s="61" customFormat="1" ht="17.25" customHeight="1">
      <c r="A9" s="75" t="s">
        <v>377</v>
      </c>
      <c r="B9" s="366">
        <v>507142753447</v>
      </c>
      <c r="C9" s="366">
        <v>454990771890</v>
      </c>
      <c r="D9" s="366">
        <f>1718000000+40657590974+661942899</f>
        <v>43037533873</v>
      </c>
      <c r="E9" s="366">
        <v>9114447684</v>
      </c>
      <c r="F9" s="128"/>
    </row>
    <row r="10" spans="1:6" s="61" customFormat="1" ht="17.25" customHeight="1">
      <c r="A10" s="60"/>
      <c r="B10" s="367"/>
      <c r="C10" s="367"/>
      <c r="D10" s="367"/>
      <c r="E10" s="367"/>
      <c r="F10" s="128"/>
    </row>
    <row r="11" spans="1:7" s="22" customFormat="1" ht="17.25" customHeight="1">
      <c r="A11" s="152" t="s">
        <v>259</v>
      </c>
      <c r="B11" s="362">
        <v>997627000</v>
      </c>
      <c r="C11" s="362">
        <v>945478123</v>
      </c>
      <c r="D11" s="363">
        <v>0</v>
      </c>
      <c r="E11" s="368">
        <v>52148877</v>
      </c>
      <c r="F11" s="128"/>
      <c r="G11" s="123"/>
    </row>
    <row r="12" spans="1:7" s="22" customFormat="1" ht="17.25" customHeight="1">
      <c r="A12" s="152" t="s">
        <v>260</v>
      </c>
      <c r="B12" s="362">
        <v>49769978311</v>
      </c>
      <c r="C12" s="362">
        <v>42765678790</v>
      </c>
      <c r="D12" s="362">
        <f>5638141153+47300000</f>
        <v>5685441153</v>
      </c>
      <c r="E12" s="368">
        <v>1318858368</v>
      </c>
      <c r="F12" s="128"/>
      <c r="G12" s="123"/>
    </row>
    <row r="13" spans="1:7" s="22" customFormat="1" ht="17.25" customHeight="1">
      <c r="A13" s="152" t="s">
        <v>261</v>
      </c>
      <c r="B13" s="362">
        <v>45574775000</v>
      </c>
      <c r="C13" s="362">
        <v>43460474113</v>
      </c>
      <c r="D13" s="362">
        <f>1149526160+6885539</f>
        <v>1156411699</v>
      </c>
      <c r="E13" s="368">
        <v>957889188</v>
      </c>
      <c r="F13" s="128"/>
      <c r="G13" s="123"/>
    </row>
    <row r="14" spans="1:7" s="22" customFormat="1" ht="17.25" customHeight="1">
      <c r="A14" s="152" t="s">
        <v>262</v>
      </c>
      <c r="B14" s="362">
        <v>20973257151</v>
      </c>
      <c r="C14" s="362">
        <v>20484251067</v>
      </c>
      <c r="D14" s="362">
        <f>106442400+12040000</f>
        <v>118482400</v>
      </c>
      <c r="E14" s="368">
        <v>370523684</v>
      </c>
      <c r="F14" s="128"/>
      <c r="G14" s="123"/>
    </row>
    <row r="15" spans="1:7" s="22" customFormat="1" ht="17.25" customHeight="1">
      <c r="A15" s="152" t="s">
        <v>263</v>
      </c>
      <c r="B15" s="362">
        <v>1267371000</v>
      </c>
      <c r="C15" s="362">
        <v>1207733365</v>
      </c>
      <c r="D15" s="363">
        <v>0</v>
      </c>
      <c r="E15" s="368">
        <v>59637635</v>
      </c>
      <c r="F15" s="128"/>
      <c r="G15" s="123"/>
    </row>
    <row r="16" spans="1:7" s="22" customFormat="1" ht="17.25" customHeight="1">
      <c r="A16" s="152" t="s">
        <v>83</v>
      </c>
      <c r="B16" s="362">
        <v>46591114380</v>
      </c>
      <c r="C16" s="362">
        <v>36473795493</v>
      </c>
      <c r="D16" s="362">
        <f>9530874900+142680000</f>
        <v>9673554900</v>
      </c>
      <c r="E16" s="368">
        <v>443763987</v>
      </c>
      <c r="F16" s="128"/>
      <c r="G16" s="123"/>
    </row>
    <row r="17" spans="1:7" s="22" customFormat="1" ht="17.25" customHeight="1">
      <c r="A17" s="152" t="s">
        <v>264</v>
      </c>
      <c r="B17" s="362">
        <v>13900083640</v>
      </c>
      <c r="C17" s="362">
        <v>13494338427</v>
      </c>
      <c r="D17" s="362">
        <v>155981000</v>
      </c>
      <c r="E17" s="368">
        <v>249764213</v>
      </c>
      <c r="F17" s="128"/>
      <c r="G17" s="123"/>
    </row>
    <row r="18" spans="1:7" s="22" customFormat="1" ht="17.25" customHeight="1">
      <c r="A18" s="152" t="s">
        <v>265</v>
      </c>
      <c r="B18" s="362">
        <v>98089023962</v>
      </c>
      <c r="C18" s="362">
        <v>71147447758</v>
      </c>
      <c r="D18" s="362">
        <f>1718000000+22164168361+432291360</f>
        <v>24314459721</v>
      </c>
      <c r="E18" s="368">
        <v>2627116483</v>
      </c>
      <c r="F18" s="128"/>
      <c r="G18" s="123"/>
    </row>
    <row r="19" spans="1:7" s="22" customFormat="1" ht="17.25" customHeight="1">
      <c r="A19" s="152" t="s">
        <v>266</v>
      </c>
      <c r="B19" s="362">
        <v>23525489000</v>
      </c>
      <c r="C19" s="362">
        <v>23284837411</v>
      </c>
      <c r="D19" s="362">
        <v>90861000</v>
      </c>
      <c r="E19" s="368">
        <v>149790589</v>
      </c>
      <c r="F19" s="128"/>
      <c r="G19" s="123"/>
    </row>
    <row r="20" spans="1:7" s="22" customFormat="1" ht="17.25" customHeight="1">
      <c r="A20" s="152" t="s">
        <v>267</v>
      </c>
      <c r="B20" s="362">
        <v>92962471734</v>
      </c>
      <c r="C20" s="362">
        <v>90110188951</v>
      </c>
      <c r="D20" s="362">
        <f>1214596000+20746000</f>
        <v>1235342000</v>
      </c>
      <c r="E20" s="368">
        <v>1616940783</v>
      </c>
      <c r="F20" s="128"/>
      <c r="G20" s="123"/>
    </row>
    <row r="21" spans="1:7" s="22" customFormat="1" ht="17.25" customHeight="1">
      <c r="A21" s="152" t="s">
        <v>66</v>
      </c>
      <c r="B21" s="362">
        <v>2927947320</v>
      </c>
      <c r="C21" s="362">
        <v>1810062330</v>
      </c>
      <c r="D21" s="362">
        <v>607000000</v>
      </c>
      <c r="E21" s="368">
        <v>510884990</v>
      </c>
      <c r="F21" s="128"/>
      <c r="G21" s="123"/>
    </row>
    <row r="22" spans="1:7" s="22" customFormat="1" ht="17.25" customHeight="1">
      <c r="A22" s="152" t="s">
        <v>268</v>
      </c>
      <c r="B22" s="362">
        <v>73990717000</v>
      </c>
      <c r="C22" s="362">
        <v>73918715559</v>
      </c>
      <c r="D22" s="363">
        <v>0</v>
      </c>
      <c r="E22" s="368">
        <v>72001441</v>
      </c>
      <c r="F22" s="128"/>
      <c r="G22" s="123"/>
    </row>
    <row r="23" spans="1:7" s="22" customFormat="1" ht="17.25" customHeight="1">
      <c r="A23" s="152" t="s">
        <v>82</v>
      </c>
      <c r="B23" s="362">
        <v>35979842000</v>
      </c>
      <c r="C23" s="362">
        <v>35887770503</v>
      </c>
      <c r="D23" s="363">
        <v>0</v>
      </c>
      <c r="E23" s="368">
        <v>92071497</v>
      </c>
      <c r="F23" s="128"/>
      <c r="G23" s="123"/>
    </row>
    <row r="24" spans="1:7" s="22" customFormat="1" ht="17.25" customHeight="1">
      <c r="A24" s="153" t="s">
        <v>269</v>
      </c>
      <c r="B24" s="364">
        <v>593055949</v>
      </c>
      <c r="C24" s="365">
        <v>0</v>
      </c>
      <c r="D24" s="365">
        <v>0</v>
      </c>
      <c r="E24" s="370">
        <v>593055949</v>
      </c>
      <c r="F24" s="128"/>
      <c r="G24" s="123"/>
    </row>
    <row r="25" s="22" customFormat="1" ht="14.25" customHeight="1">
      <c r="A25" s="66" t="s">
        <v>378</v>
      </c>
    </row>
    <row r="28" ht="13.5">
      <c r="D28" s="167"/>
    </row>
  </sheetData>
  <sheetProtection/>
  <mergeCells count="1">
    <mergeCell ref="A3:E3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19.50390625" style="1" customWidth="1"/>
    <col min="2" max="2" width="15.125" style="1" bestFit="1" customWidth="1"/>
    <col min="3" max="4" width="15.125" style="1" customWidth="1"/>
    <col min="5" max="5" width="13.125" style="1" bestFit="1" customWidth="1"/>
    <col min="6" max="6" width="16.625" style="1" customWidth="1"/>
    <col min="7" max="7" width="13.125" style="1" bestFit="1" customWidth="1"/>
    <col min="8" max="8" width="21.875" style="1" bestFit="1" customWidth="1"/>
    <col min="9" max="9" width="11.25390625" style="1" bestFit="1" customWidth="1"/>
    <col min="10" max="16384" width="9.00390625" style="1" customWidth="1"/>
  </cols>
  <sheetData>
    <row r="1" ht="13.5">
      <c r="A1" s="154" t="s">
        <v>216</v>
      </c>
    </row>
    <row r="2" ht="13.5">
      <c r="A2" s="2" t="s">
        <v>0</v>
      </c>
    </row>
    <row r="3" spans="1:6" ht="17.25">
      <c r="A3" s="483" t="s">
        <v>282</v>
      </c>
      <c r="B3" s="483"/>
      <c r="C3" s="483"/>
      <c r="D3" s="483"/>
      <c r="E3" s="483"/>
      <c r="F3" s="483"/>
    </row>
    <row r="4" spans="1:6" ht="13.5">
      <c r="A4" s="169"/>
      <c r="B4" s="169"/>
      <c r="C4" s="169"/>
      <c r="D4" s="169"/>
      <c r="E4" s="169"/>
      <c r="F4" s="4" t="s">
        <v>81</v>
      </c>
    </row>
    <row r="5" spans="1:5" ht="6" customHeight="1" thickBot="1">
      <c r="A5" s="155"/>
      <c r="B5" s="155"/>
      <c r="C5" s="155"/>
      <c r="D5" s="155"/>
      <c r="E5" s="155"/>
    </row>
    <row r="6" spans="1:7" s="108" customFormat="1" ht="33" customHeight="1" thickTop="1">
      <c r="A6" s="156"/>
      <c r="B6" s="157" t="s">
        <v>80</v>
      </c>
      <c r="C6" s="157" t="s">
        <v>3</v>
      </c>
      <c r="D6" s="157" t="s">
        <v>6</v>
      </c>
      <c r="E6" s="157" t="s">
        <v>103</v>
      </c>
      <c r="F6" s="158" t="s">
        <v>102</v>
      </c>
      <c r="G6" s="159"/>
    </row>
    <row r="7" spans="1:7" s="108" customFormat="1" ht="17.25" customHeight="1">
      <c r="A7" s="160" t="s">
        <v>334</v>
      </c>
      <c r="B7" s="193">
        <v>128656292691</v>
      </c>
      <c r="C7" s="193">
        <v>129447391644</v>
      </c>
      <c r="D7" s="193">
        <v>127434111827</v>
      </c>
      <c r="E7" s="193">
        <v>2002693076</v>
      </c>
      <c r="F7" s="193">
        <v>1222180864</v>
      </c>
      <c r="G7" s="161"/>
    </row>
    <row r="8" spans="1:7" s="108" customFormat="1" ht="17.25" customHeight="1">
      <c r="A8" s="65">
        <v>30</v>
      </c>
      <c r="B8" s="127">
        <v>198424064113</v>
      </c>
      <c r="C8" s="127">
        <v>199365767618</v>
      </c>
      <c r="D8" s="127">
        <v>197421492958</v>
      </c>
      <c r="E8" s="127">
        <v>1944034760</v>
      </c>
      <c r="F8" s="127">
        <v>1002571155</v>
      </c>
      <c r="G8" s="161"/>
    </row>
    <row r="9" spans="1:9" s="163" customFormat="1" ht="17.25" customHeight="1">
      <c r="A9" s="162" t="s">
        <v>377</v>
      </c>
      <c r="B9" s="375">
        <v>191085041880</v>
      </c>
      <c r="C9" s="375">
        <v>193316384007</v>
      </c>
      <c r="D9" s="375">
        <v>190674095282</v>
      </c>
      <c r="E9" s="375">
        <v>2641483225</v>
      </c>
      <c r="F9" s="375">
        <f>B9-D9</f>
        <v>410946598</v>
      </c>
      <c r="G9" s="161"/>
      <c r="I9" s="194"/>
    </row>
    <row r="10" spans="1:6" s="108" customFormat="1" ht="17.25" customHeight="1">
      <c r="A10" s="65"/>
      <c r="B10" s="127"/>
      <c r="C10" s="127"/>
      <c r="D10" s="127"/>
      <c r="E10" s="374"/>
      <c r="F10" s="127" t="s">
        <v>309</v>
      </c>
    </row>
    <row r="11" spans="1:7" s="108" customFormat="1" ht="17.25" customHeight="1">
      <c r="A11" s="152" t="s">
        <v>101</v>
      </c>
      <c r="B11" s="127">
        <v>110909091000</v>
      </c>
      <c r="C11" s="127">
        <v>110838327358</v>
      </c>
      <c r="D11" s="127">
        <v>110838327358</v>
      </c>
      <c r="E11" s="371">
        <v>0</v>
      </c>
      <c r="F11" s="194">
        <f>B11-D11</f>
        <v>70763642</v>
      </c>
      <c r="G11" s="161"/>
    </row>
    <row r="12" spans="1:7" s="108" customFormat="1" ht="17.25" customHeight="1">
      <c r="A12" s="152" t="s">
        <v>100</v>
      </c>
      <c r="B12" s="127">
        <v>355387000</v>
      </c>
      <c r="C12" s="127">
        <v>358488361</v>
      </c>
      <c r="D12" s="127">
        <v>358488361</v>
      </c>
      <c r="E12" s="371">
        <v>0</v>
      </c>
      <c r="F12" s="194">
        <f>B12-D12</f>
        <v>-3101361</v>
      </c>
      <c r="G12" s="161"/>
    </row>
    <row r="13" spans="1:7" s="108" customFormat="1" ht="17.25" customHeight="1">
      <c r="A13" s="152" t="s">
        <v>99</v>
      </c>
      <c r="B13" s="127">
        <v>23705000</v>
      </c>
      <c r="C13" s="127">
        <v>23703543</v>
      </c>
      <c r="D13" s="127">
        <v>23703543</v>
      </c>
      <c r="E13" s="371">
        <v>0</v>
      </c>
      <c r="F13" s="194">
        <f aca="true" t="shared" si="0" ref="F13:F24">B13-D13</f>
        <v>1457</v>
      </c>
      <c r="G13" s="161"/>
    </row>
    <row r="14" spans="1:8" s="108" customFormat="1" ht="17.25" customHeight="1">
      <c r="A14" s="441" t="s">
        <v>319</v>
      </c>
      <c r="B14" s="127">
        <v>126989000</v>
      </c>
      <c r="C14" s="127">
        <v>273041474</v>
      </c>
      <c r="D14" s="127">
        <v>203106561</v>
      </c>
      <c r="E14" s="371">
        <v>69129413</v>
      </c>
      <c r="F14" s="194">
        <f t="shared" si="0"/>
        <v>-76117561</v>
      </c>
      <c r="G14" s="161"/>
      <c r="H14" s="433"/>
    </row>
    <row r="15" spans="1:8" s="108" customFormat="1" ht="17.25" customHeight="1">
      <c r="A15" s="152" t="s">
        <v>368</v>
      </c>
      <c r="B15" s="127">
        <v>65614468000</v>
      </c>
      <c r="C15" s="127">
        <v>66322925752</v>
      </c>
      <c r="D15" s="127">
        <v>66322925752</v>
      </c>
      <c r="E15" s="371">
        <v>0</v>
      </c>
      <c r="F15" s="194">
        <f>B15-D15</f>
        <v>-708457752</v>
      </c>
      <c r="G15" s="161"/>
      <c r="H15" s="433"/>
    </row>
    <row r="16" spans="1:8" s="108" customFormat="1" ht="17.25" customHeight="1">
      <c r="A16" s="442" t="s">
        <v>98</v>
      </c>
      <c r="B16" s="127">
        <v>781874000</v>
      </c>
      <c r="C16" s="127">
        <v>3116387522</v>
      </c>
      <c r="D16" s="127">
        <v>812104278</v>
      </c>
      <c r="E16" s="371">
        <v>2304283244</v>
      </c>
      <c r="F16" s="194">
        <f t="shared" si="0"/>
        <v>-30230278</v>
      </c>
      <c r="G16" s="161"/>
      <c r="H16" s="119"/>
    </row>
    <row r="17" spans="1:8" s="108" customFormat="1" ht="17.25" customHeight="1">
      <c r="A17" s="442" t="s">
        <v>97</v>
      </c>
      <c r="B17" s="127">
        <v>161282000</v>
      </c>
      <c r="C17" s="127">
        <v>161236450</v>
      </c>
      <c r="D17" s="127">
        <v>161236450</v>
      </c>
      <c r="E17" s="371">
        <v>0</v>
      </c>
      <c r="F17" s="194">
        <f t="shared" si="0"/>
        <v>45550</v>
      </c>
      <c r="G17" s="161"/>
      <c r="H17" s="119"/>
    </row>
    <row r="18" spans="1:7" s="108" customFormat="1" ht="17.25" customHeight="1">
      <c r="A18" s="152" t="s">
        <v>96</v>
      </c>
      <c r="B18" s="127">
        <v>140972000</v>
      </c>
      <c r="C18" s="127">
        <v>140984885</v>
      </c>
      <c r="D18" s="127">
        <v>140984885</v>
      </c>
      <c r="E18" s="371">
        <v>0</v>
      </c>
      <c r="F18" s="194">
        <f t="shared" si="0"/>
        <v>-12885</v>
      </c>
      <c r="G18" s="161"/>
    </row>
    <row r="19" spans="1:7" s="108" customFormat="1" ht="17.25" customHeight="1">
      <c r="A19" s="152" t="s">
        <v>95</v>
      </c>
      <c r="B19" s="127">
        <v>1539130880</v>
      </c>
      <c r="C19" s="127">
        <v>1182653909</v>
      </c>
      <c r="D19" s="127">
        <v>1182653909</v>
      </c>
      <c r="E19" s="371">
        <v>0</v>
      </c>
      <c r="F19" s="194">
        <f t="shared" si="0"/>
        <v>356476971</v>
      </c>
      <c r="G19" s="161"/>
    </row>
    <row r="20" spans="1:7" s="108" customFormat="1" ht="17.25" customHeight="1">
      <c r="A20" s="152" t="s">
        <v>94</v>
      </c>
      <c r="B20" s="127">
        <v>1588205000</v>
      </c>
      <c r="C20" s="127">
        <v>1585204087</v>
      </c>
      <c r="D20" s="127">
        <v>1585204087</v>
      </c>
      <c r="E20" s="371">
        <v>0</v>
      </c>
      <c r="F20" s="194">
        <f t="shared" si="0"/>
        <v>3000913</v>
      </c>
      <c r="G20" s="161"/>
    </row>
    <row r="21" spans="1:7" s="108" customFormat="1" ht="17.25" customHeight="1">
      <c r="A21" s="152" t="s">
        <v>93</v>
      </c>
      <c r="B21" s="127">
        <v>202068000</v>
      </c>
      <c r="C21" s="127">
        <v>201748591</v>
      </c>
      <c r="D21" s="127">
        <v>201748591</v>
      </c>
      <c r="E21" s="371">
        <v>0</v>
      </c>
      <c r="F21" s="194">
        <f t="shared" si="0"/>
        <v>319409</v>
      </c>
      <c r="G21" s="161"/>
    </row>
    <row r="22" spans="1:7" s="108" customFormat="1" ht="17.25" customHeight="1">
      <c r="A22" s="152" t="s">
        <v>92</v>
      </c>
      <c r="B22" s="127">
        <v>3212676000</v>
      </c>
      <c r="C22" s="127">
        <v>3031121351</v>
      </c>
      <c r="D22" s="127">
        <v>3031121351</v>
      </c>
      <c r="E22" s="371">
        <v>0</v>
      </c>
      <c r="F22" s="194">
        <f t="shared" si="0"/>
        <v>181554649</v>
      </c>
      <c r="G22" s="161"/>
    </row>
    <row r="23" spans="1:7" s="108" customFormat="1" ht="17.25" customHeight="1">
      <c r="A23" s="152" t="s">
        <v>91</v>
      </c>
      <c r="B23" s="127">
        <v>3093193000</v>
      </c>
      <c r="C23" s="127">
        <v>3017312892</v>
      </c>
      <c r="D23" s="127">
        <v>2749242324</v>
      </c>
      <c r="E23" s="371">
        <v>268070568</v>
      </c>
      <c r="F23" s="194">
        <f t="shared" si="0"/>
        <v>343950676</v>
      </c>
      <c r="G23" s="161"/>
    </row>
    <row r="24" spans="1:7" s="108" customFormat="1" ht="17.25" customHeight="1">
      <c r="A24" s="153" t="s">
        <v>90</v>
      </c>
      <c r="B24" s="372">
        <v>3336001000</v>
      </c>
      <c r="C24" s="372">
        <v>3063247832</v>
      </c>
      <c r="D24" s="372">
        <v>3063247832</v>
      </c>
      <c r="E24" s="461">
        <v>0</v>
      </c>
      <c r="F24" s="373">
        <f t="shared" si="0"/>
        <v>272753168</v>
      </c>
      <c r="G24" s="161"/>
    </row>
    <row r="25" spans="1:6" s="108" customFormat="1" ht="13.5" customHeight="1">
      <c r="A25" s="484" t="s">
        <v>89</v>
      </c>
      <c r="B25" s="484"/>
      <c r="C25" s="484"/>
      <c r="D25" s="164"/>
      <c r="E25" s="165"/>
      <c r="F25" s="166"/>
    </row>
    <row r="26" spans="1:6" s="108" customFormat="1" ht="13.5" customHeight="1">
      <c r="A26" s="74"/>
      <c r="B26" s="74"/>
      <c r="C26" s="74"/>
      <c r="D26" s="164"/>
      <c r="E26" s="165"/>
      <c r="F26" s="166"/>
    </row>
    <row r="27" spans="1:3" s="108" customFormat="1" ht="13.5" customHeight="1">
      <c r="A27" s="460" t="s">
        <v>378</v>
      </c>
      <c r="B27" s="460"/>
      <c r="C27" s="460"/>
    </row>
  </sheetData>
  <sheetProtection/>
  <mergeCells count="2">
    <mergeCell ref="A3:F3"/>
    <mergeCell ref="A25:C25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19.50390625" style="5" customWidth="1"/>
    <col min="2" max="6" width="18.125" style="5" customWidth="1"/>
    <col min="7" max="7" width="21.875" style="5" bestFit="1" customWidth="1"/>
    <col min="8" max="16384" width="9.00390625" style="5" customWidth="1"/>
  </cols>
  <sheetData>
    <row r="1" ht="13.5">
      <c r="A1" s="78" t="s">
        <v>216</v>
      </c>
    </row>
    <row r="2" ht="13.5">
      <c r="A2" s="6" t="s">
        <v>0</v>
      </c>
    </row>
    <row r="3" spans="1:5" ht="17.25">
      <c r="A3" s="482" t="s">
        <v>281</v>
      </c>
      <c r="B3" s="482"/>
      <c r="C3" s="482"/>
      <c r="D3" s="482"/>
      <c r="E3" s="482"/>
    </row>
    <row r="4" spans="1:5" ht="13.5">
      <c r="A4" s="11"/>
      <c r="B4" s="11"/>
      <c r="C4" s="11"/>
      <c r="D4" s="11"/>
      <c r="E4" s="10" t="s">
        <v>81</v>
      </c>
    </row>
    <row r="5" spans="1:4" ht="6" customHeight="1" thickBot="1">
      <c r="A5" s="15"/>
      <c r="B5" s="15"/>
      <c r="C5" s="15"/>
      <c r="D5" s="15"/>
    </row>
    <row r="6" spans="1:5" s="22" customFormat="1" ht="17.25" customHeight="1" thickTop="1">
      <c r="A6" s="54"/>
      <c r="B6" s="55" t="s">
        <v>80</v>
      </c>
      <c r="C6" s="55" t="s">
        <v>86</v>
      </c>
      <c r="D6" s="55" t="s">
        <v>85</v>
      </c>
      <c r="E6" s="56" t="s">
        <v>84</v>
      </c>
    </row>
    <row r="7" spans="1:5" s="22" customFormat="1" ht="17.25" customHeight="1">
      <c r="A7" s="63" t="s">
        <v>379</v>
      </c>
      <c r="B7" s="58">
        <v>128656292691</v>
      </c>
      <c r="C7" s="58">
        <v>125163262247</v>
      </c>
      <c r="D7" s="58">
        <v>729362113</v>
      </c>
      <c r="E7" s="58">
        <v>2763668331</v>
      </c>
    </row>
    <row r="8" spans="1:5" s="22" customFormat="1" ht="17.25" customHeight="1">
      <c r="A8" s="63">
        <v>30</v>
      </c>
      <c r="B8" s="58">
        <v>198424064113</v>
      </c>
      <c r="C8" s="58">
        <v>194659250963</v>
      </c>
      <c r="D8" s="58">
        <v>1030440880</v>
      </c>
      <c r="E8" s="58">
        <v>2734372270</v>
      </c>
    </row>
    <row r="9" spans="1:5" s="61" customFormat="1" ht="17.25" customHeight="1">
      <c r="A9" s="75" t="s">
        <v>377</v>
      </c>
      <c r="B9" s="366">
        <f>SUM(B11:B24)</f>
        <v>191085041880</v>
      </c>
      <c r="C9" s="366">
        <f>SUM(C11:C24)</f>
        <v>187176109283</v>
      </c>
      <c r="D9" s="366">
        <f>SUM(D11:D24)</f>
        <v>609474000</v>
      </c>
      <c r="E9" s="366">
        <f>SUM(E11:E24)</f>
        <v>3299458597</v>
      </c>
    </row>
    <row r="10" spans="1:5" s="61" customFormat="1" ht="17.25" customHeight="1">
      <c r="A10" s="75"/>
      <c r="B10" s="163"/>
      <c r="C10" s="163"/>
      <c r="D10" s="163"/>
      <c r="E10" s="163"/>
    </row>
    <row r="11" spans="1:5" s="61" customFormat="1" ht="17.25" customHeight="1">
      <c r="A11" s="152" t="s">
        <v>101</v>
      </c>
      <c r="B11" s="127">
        <v>110909091000</v>
      </c>
      <c r="C11" s="362">
        <v>110838327358</v>
      </c>
      <c r="D11" s="363">
        <v>0</v>
      </c>
      <c r="E11" s="369">
        <f>B11-C11-D11</f>
        <v>70763642</v>
      </c>
    </row>
    <row r="12" spans="1:6" s="22" customFormat="1" ht="17.25" customHeight="1">
      <c r="A12" s="152" t="s">
        <v>100</v>
      </c>
      <c r="B12" s="127">
        <v>355387000</v>
      </c>
      <c r="C12" s="362">
        <v>317329634</v>
      </c>
      <c r="D12" s="363">
        <v>0</v>
      </c>
      <c r="E12" s="369">
        <f aca="true" t="shared" si="0" ref="E12:E24">B12-C12-D12</f>
        <v>38057366</v>
      </c>
      <c r="F12" s="61"/>
    </row>
    <row r="13" spans="1:6" s="22" customFormat="1" ht="17.25" customHeight="1">
      <c r="A13" s="152" t="s">
        <v>99</v>
      </c>
      <c r="B13" s="127">
        <v>23705000</v>
      </c>
      <c r="C13" s="362">
        <v>23703543</v>
      </c>
      <c r="D13" s="363">
        <v>0</v>
      </c>
      <c r="E13" s="369">
        <f t="shared" si="0"/>
        <v>1457</v>
      </c>
      <c r="F13" s="61"/>
    </row>
    <row r="14" spans="1:7" s="22" customFormat="1" ht="17.25" customHeight="1">
      <c r="A14" s="441" t="s">
        <v>319</v>
      </c>
      <c r="B14" s="127">
        <v>126989000</v>
      </c>
      <c r="C14" s="362">
        <v>103325470</v>
      </c>
      <c r="D14" s="363">
        <v>0</v>
      </c>
      <c r="E14" s="369">
        <f t="shared" si="0"/>
        <v>23663530</v>
      </c>
      <c r="F14" s="61"/>
      <c r="G14" s="77"/>
    </row>
    <row r="15" spans="1:7" s="22" customFormat="1" ht="17.25" customHeight="1">
      <c r="A15" s="152" t="s">
        <v>368</v>
      </c>
      <c r="B15" s="127">
        <v>65614468000</v>
      </c>
      <c r="C15" s="362">
        <v>64864912016</v>
      </c>
      <c r="D15" s="363">
        <v>0</v>
      </c>
      <c r="E15" s="369">
        <f>B15-C15-D15</f>
        <v>749555984</v>
      </c>
      <c r="F15" s="61"/>
      <c r="G15" s="77"/>
    </row>
    <row r="16" spans="1:7" s="22" customFormat="1" ht="17.25" customHeight="1">
      <c r="A16" s="442" t="s">
        <v>98</v>
      </c>
      <c r="B16" s="127">
        <v>781874000</v>
      </c>
      <c r="C16" s="362">
        <v>720822780</v>
      </c>
      <c r="D16" s="363">
        <v>0</v>
      </c>
      <c r="E16" s="369">
        <f t="shared" si="0"/>
        <v>61051220</v>
      </c>
      <c r="F16" s="61"/>
      <c r="G16" s="77"/>
    </row>
    <row r="17" spans="1:6" s="22" customFormat="1" ht="17.25" customHeight="1">
      <c r="A17" s="442" t="s">
        <v>97</v>
      </c>
      <c r="B17" s="127">
        <v>161282000</v>
      </c>
      <c r="C17" s="362">
        <v>9603194</v>
      </c>
      <c r="D17" s="363">
        <v>0</v>
      </c>
      <c r="E17" s="369">
        <f t="shared" si="0"/>
        <v>151678806</v>
      </c>
      <c r="F17" s="61"/>
    </row>
    <row r="18" spans="1:6" s="22" customFormat="1" ht="17.25" customHeight="1">
      <c r="A18" s="152" t="s">
        <v>96</v>
      </c>
      <c r="B18" s="127">
        <v>140972000</v>
      </c>
      <c r="C18" s="362">
        <v>88332</v>
      </c>
      <c r="D18" s="363">
        <v>0</v>
      </c>
      <c r="E18" s="369">
        <f t="shared" si="0"/>
        <v>140883668</v>
      </c>
      <c r="F18" s="61"/>
    </row>
    <row r="19" spans="1:6" s="22" customFormat="1" ht="17.25" customHeight="1">
      <c r="A19" s="152" t="s">
        <v>95</v>
      </c>
      <c r="B19" s="127">
        <v>1539130880</v>
      </c>
      <c r="C19" s="362">
        <v>1182653909</v>
      </c>
      <c r="D19" s="363">
        <v>356274000</v>
      </c>
      <c r="E19" s="376">
        <f t="shared" si="0"/>
        <v>202971</v>
      </c>
      <c r="F19" s="61"/>
    </row>
    <row r="20" spans="1:6" s="22" customFormat="1" ht="17.25" customHeight="1">
      <c r="A20" s="152" t="s">
        <v>94</v>
      </c>
      <c r="B20" s="127">
        <v>1588205000</v>
      </c>
      <c r="C20" s="362">
        <v>1585204087</v>
      </c>
      <c r="D20" s="363">
        <v>0</v>
      </c>
      <c r="E20" s="369">
        <f t="shared" si="0"/>
        <v>3000913</v>
      </c>
      <c r="F20" s="61"/>
    </row>
    <row r="21" spans="1:6" s="22" customFormat="1" ht="17.25" customHeight="1">
      <c r="A21" s="152" t="s">
        <v>93</v>
      </c>
      <c r="B21" s="127">
        <v>202068000</v>
      </c>
      <c r="C21" s="362">
        <v>201748591</v>
      </c>
      <c r="D21" s="363">
        <v>0</v>
      </c>
      <c r="E21" s="369">
        <f t="shared" si="0"/>
        <v>319409</v>
      </c>
      <c r="F21" s="61"/>
    </row>
    <row r="22" spans="1:6" s="22" customFormat="1" ht="17.25" customHeight="1">
      <c r="A22" s="152" t="s">
        <v>92</v>
      </c>
      <c r="B22" s="127">
        <v>3212676000</v>
      </c>
      <c r="C22" s="362">
        <v>3031121351</v>
      </c>
      <c r="D22" s="362">
        <v>178200000</v>
      </c>
      <c r="E22" s="369">
        <f t="shared" si="0"/>
        <v>3354649</v>
      </c>
      <c r="F22" s="61"/>
    </row>
    <row r="23" spans="1:6" s="22" customFormat="1" ht="17.25" customHeight="1">
      <c r="A23" s="152" t="s">
        <v>91</v>
      </c>
      <c r="B23" s="127">
        <v>3093193000</v>
      </c>
      <c r="C23" s="362">
        <v>1665746258</v>
      </c>
      <c r="D23" s="363">
        <v>75000000</v>
      </c>
      <c r="E23" s="369">
        <f t="shared" si="0"/>
        <v>1352446742</v>
      </c>
      <c r="F23" s="61"/>
    </row>
    <row r="24" spans="1:6" s="22" customFormat="1" ht="17.25" customHeight="1">
      <c r="A24" s="153" t="s">
        <v>90</v>
      </c>
      <c r="B24" s="372">
        <v>3336001000</v>
      </c>
      <c r="C24" s="364">
        <v>2631522760</v>
      </c>
      <c r="D24" s="365">
        <v>0</v>
      </c>
      <c r="E24" s="370">
        <f t="shared" si="0"/>
        <v>704478240</v>
      </c>
      <c r="F24" s="61"/>
    </row>
    <row r="25" spans="1:6" s="108" customFormat="1" ht="13.5" customHeight="1">
      <c r="A25" s="74"/>
      <c r="B25" s="74"/>
      <c r="C25" s="74"/>
      <c r="D25" s="164"/>
      <c r="E25" s="165"/>
      <c r="F25" s="166"/>
    </row>
    <row r="26" spans="1:6" s="22" customFormat="1" ht="14.25" customHeight="1">
      <c r="A26" s="448" t="s">
        <v>378</v>
      </c>
      <c r="B26" s="447"/>
      <c r="F26" s="61"/>
    </row>
    <row r="28" spans="2:6" ht="13.5">
      <c r="B28" s="64"/>
      <c r="C28" s="64"/>
      <c r="D28" s="64"/>
      <c r="E28" s="64"/>
      <c r="F28" s="61"/>
    </row>
  </sheetData>
  <sheetProtection/>
  <mergeCells count="1">
    <mergeCell ref="A3:E3"/>
  </mergeCells>
  <conditionalFormatting sqref="B28:E28">
    <cfRule type="cellIs" priority="1" dxfId="0" operator="notEqual" stopIfTrue="1">
      <formula>B9</formula>
    </cfRule>
  </conditionalFormatting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G5" sqref="G5"/>
      <selection pane="bottomLeft" activeCell="G5" sqref="G5"/>
    </sheetView>
  </sheetViews>
  <sheetFormatPr defaultColWidth="9.00390625" defaultRowHeight="13.5"/>
  <cols>
    <col min="1" max="1" width="17.25390625" style="1" customWidth="1"/>
    <col min="2" max="2" width="3.50390625" style="1" bestFit="1" customWidth="1"/>
    <col min="3" max="7" width="14.75390625" style="1" customWidth="1"/>
    <col min="8" max="9" width="11.75390625" style="135" customWidth="1"/>
    <col min="10" max="10" width="11.25390625" style="1" bestFit="1" customWidth="1"/>
    <col min="11" max="11" width="11.25390625" style="1" customWidth="1"/>
    <col min="12" max="13" width="9.00390625" style="138" customWidth="1"/>
    <col min="14" max="16384" width="9.00390625" style="1" customWidth="1"/>
  </cols>
  <sheetData>
    <row r="1" spans="1:3" ht="13.5">
      <c r="A1" s="487" t="s">
        <v>216</v>
      </c>
      <c r="B1" s="487"/>
      <c r="C1" s="487"/>
    </row>
    <row r="2" spans="1:8" ht="13.5">
      <c r="A2" s="2" t="s">
        <v>0</v>
      </c>
      <c r="H2" s="136"/>
    </row>
    <row r="3" spans="1:9" ht="17.25">
      <c r="A3" s="483" t="s">
        <v>280</v>
      </c>
      <c r="B3" s="483"/>
      <c r="C3" s="483"/>
      <c r="D3" s="483"/>
      <c r="E3" s="483"/>
      <c r="F3" s="483"/>
      <c r="G3" s="483"/>
      <c r="H3" s="483"/>
      <c r="I3" s="483"/>
    </row>
    <row r="4" spans="2:9" ht="13.5">
      <c r="B4" s="3"/>
      <c r="C4" s="3"/>
      <c r="D4" s="488" t="s">
        <v>394</v>
      </c>
      <c r="E4" s="488"/>
      <c r="F4" s="488"/>
      <c r="G4" s="3"/>
      <c r="H4" s="137"/>
      <c r="I4" s="182" t="s">
        <v>28</v>
      </c>
    </row>
    <row r="5" spans="2:9" ht="7.5" customHeight="1" thickBot="1">
      <c r="B5" s="3"/>
      <c r="C5" s="3"/>
      <c r="D5" s="3"/>
      <c r="E5" s="3"/>
      <c r="F5" s="3"/>
      <c r="G5" s="3"/>
      <c r="H5" s="137"/>
      <c r="I5" s="137"/>
    </row>
    <row r="6" spans="1:13" s="108" customFormat="1" ht="12.75" thickTop="1">
      <c r="A6" s="491" t="s">
        <v>1</v>
      </c>
      <c r="B6" s="492"/>
      <c r="C6" s="485" t="s">
        <v>2</v>
      </c>
      <c r="D6" s="495" t="s">
        <v>3</v>
      </c>
      <c r="E6" s="496"/>
      <c r="F6" s="485" t="s">
        <v>6</v>
      </c>
      <c r="G6" s="485" t="s">
        <v>7</v>
      </c>
      <c r="H6" s="489" t="s">
        <v>8</v>
      </c>
      <c r="I6" s="490"/>
      <c r="J6" s="66"/>
      <c r="K6" s="66"/>
      <c r="L6" s="139"/>
      <c r="M6" s="139"/>
    </row>
    <row r="7" spans="1:13" s="108" customFormat="1" ht="12">
      <c r="A7" s="493"/>
      <c r="B7" s="494"/>
      <c r="C7" s="486"/>
      <c r="D7" s="196" t="s">
        <v>4</v>
      </c>
      <c r="E7" s="196" t="s">
        <v>5</v>
      </c>
      <c r="F7" s="486"/>
      <c r="G7" s="486"/>
      <c r="H7" s="197" t="s">
        <v>9</v>
      </c>
      <c r="I7" s="198" t="s">
        <v>10</v>
      </c>
      <c r="J7" s="66"/>
      <c r="K7" s="66"/>
      <c r="L7" s="139"/>
      <c r="M7" s="139"/>
    </row>
    <row r="8" spans="1:16" s="108" customFormat="1" ht="13.5" customHeight="1">
      <c r="A8" s="145" t="s">
        <v>30</v>
      </c>
      <c r="B8" s="109" t="s">
        <v>11</v>
      </c>
      <c r="C8" s="308">
        <v>118188989</v>
      </c>
      <c r="D8" s="309">
        <v>119516223</v>
      </c>
      <c r="E8" s="310">
        <v>479595</v>
      </c>
      <c r="F8" s="309">
        <v>119167043</v>
      </c>
      <c r="G8" s="309">
        <v>349180</v>
      </c>
      <c r="H8" s="311">
        <v>100.82753394226935</v>
      </c>
      <c r="I8" s="311">
        <v>99.70783882619851</v>
      </c>
      <c r="J8" s="126"/>
      <c r="K8" s="126"/>
      <c r="L8" s="140"/>
      <c r="M8" s="140"/>
      <c r="N8" s="125"/>
      <c r="O8" s="125"/>
      <c r="P8" s="124"/>
    </row>
    <row r="9" spans="1:16" s="108" customFormat="1" ht="13.5" customHeight="1">
      <c r="A9" s="110"/>
      <c r="B9" s="111" t="s">
        <v>12</v>
      </c>
      <c r="C9" s="312">
        <v>334976</v>
      </c>
      <c r="D9" s="309">
        <v>1263689</v>
      </c>
      <c r="E9" s="310">
        <v>3884</v>
      </c>
      <c r="F9" s="309">
        <v>396594</v>
      </c>
      <c r="G9" s="309">
        <v>867095</v>
      </c>
      <c r="H9" s="313">
        <v>118.39475066870462</v>
      </c>
      <c r="I9" s="313">
        <v>31.383829407393748</v>
      </c>
      <c r="J9" s="126"/>
      <c r="K9" s="126"/>
      <c r="L9" s="140"/>
      <c r="M9" s="140"/>
      <c r="N9" s="125"/>
      <c r="O9" s="125"/>
      <c r="P9" s="124"/>
    </row>
    <row r="10" spans="1:16" s="108" customFormat="1" ht="13.5" customHeight="1">
      <c r="A10" s="112"/>
      <c r="B10" s="113" t="s">
        <v>13</v>
      </c>
      <c r="C10" s="314">
        <v>118523965</v>
      </c>
      <c r="D10" s="315">
        <v>120779912</v>
      </c>
      <c r="E10" s="316">
        <v>483479</v>
      </c>
      <c r="F10" s="315">
        <v>119563637</v>
      </c>
      <c r="G10" s="315">
        <v>1216276</v>
      </c>
      <c r="H10" s="317">
        <v>100.87718293933214</v>
      </c>
      <c r="I10" s="317">
        <v>98.99298237607591</v>
      </c>
      <c r="J10" s="126"/>
      <c r="K10" s="126"/>
      <c r="L10" s="140"/>
      <c r="M10" s="140"/>
      <c r="N10" s="125"/>
      <c r="O10" s="125"/>
      <c r="P10" s="124"/>
    </row>
    <row r="11" spans="1:16" s="108" customFormat="1" ht="13.5" customHeight="1">
      <c r="A11" s="141" t="s">
        <v>14</v>
      </c>
      <c r="B11" s="114" t="s">
        <v>11</v>
      </c>
      <c r="C11" s="318">
        <v>32608249</v>
      </c>
      <c r="D11" s="309">
        <v>33237857</v>
      </c>
      <c r="E11" s="310">
        <v>37471</v>
      </c>
      <c r="F11" s="309">
        <v>32963719</v>
      </c>
      <c r="G11" s="309">
        <v>274137</v>
      </c>
      <c r="H11" s="313">
        <v>101.09012293177717</v>
      </c>
      <c r="I11" s="313">
        <v>99.1752236012087</v>
      </c>
      <c r="J11" s="126"/>
      <c r="K11" s="126"/>
      <c r="L11" s="140"/>
      <c r="M11" s="140"/>
      <c r="N11" s="125"/>
      <c r="O11" s="125"/>
      <c r="P11" s="124"/>
    </row>
    <row r="12" spans="1:16" s="108" customFormat="1" ht="13.5" customHeight="1">
      <c r="A12" s="110"/>
      <c r="B12" s="111" t="s">
        <v>12</v>
      </c>
      <c r="C12" s="312">
        <v>292554</v>
      </c>
      <c r="D12" s="309">
        <v>1072061</v>
      </c>
      <c r="E12" s="310">
        <v>504</v>
      </c>
      <c r="F12" s="309">
        <v>358742</v>
      </c>
      <c r="G12" s="309">
        <v>713319</v>
      </c>
      <c r="H12" s="313">
        <v>122.62419929312196</v>
      </c>
      <c r="I12" s="313">
        <v>33.462834670788325</v>
      </c>
      <c r="J12" s="126"/>
      <c r="K12" s="126"/>
      <c r="L12" s="140"/>
      <c r="M12" s="140"/>
      <c r="N12" s="125"/>
      <c r="O12" s="125"/>
      <c r="P12" s="124"/>
    </row>
    <row r="13" spans="1:16" s="108" customFormat="1" ht="13.5" customHeight="1">
      <c r="A13" s="112"/>
      <c r="B13" s="113" t="s">
        <v>13</v>
      </c>
      <c r="C13" s="314">
        <v>32900803</v>
      </c>
      <c r="D13" s="315">
        <v>34309918</v>
      </c>
      <c r="E13" s="316">
        <v>37975</v>
      </c>
      <c r="F13" s="315">
        <v>33322461</v>
      </c>
      <c r="G13" s="315">
        <v>987457</v>
      </c>
      <c r="H13" s="313">
        <v>101.28160397787252</v>
      </c>
      <c r="I13" s="313">
        <v>97.1219488195804</v>
      </c>
      <c r="J13" s="126"/>
      <c r="K13" s="126"/>
      <c r="L13" s="140"/>
      <c r="M13" s="140"/>
      <c r="N13" s="125"/>
      <c r="O13" s="125"/>
      <c r="P13" s="124"/>
    </row>
    <row r="14" spans="1:16" s="108" customFormat="1" ht="13.5" customHeight="1">
      <c r="A14" s="116" t="s">
        <v>219</v>
      </c>
      <c r="B14" s="114" t="s">
        <v>11</v>
      </c>
      <c r="C14" s="312">
        <v>27136733</v>
      </c>
      <c r="D14" s="309">
        <v>27573740</v>
      </c>
      <c r="E14" s="319">
        <v>0</v>
      </c>
      <c r="F14" s="309">
        <v>27304356</v>
      </c>
      <c r="G14" s="309">
        <v>269383</v>
      </c>
      <c r="H14" s="320">
        <v>100.61769778992924</v>
      </c>
      <c r="I14" s="320">
        <v>99.02304148802448</v>
      </c>
      <c r="J14" s="126"/>
      <c r="K14" s="126"/>
      <c r="L14" s="140"/>
      <c r="M14" s="140"/>
      <c r="N14" s="125"/>
      <c r="O14" s="125"/>
      <c r="P14" s="124"/>
    </row>
    <row r="15" spans="1:16" s="108" customFormat="1" ht="13.5" customHeight="1">
      <c r="A15" s="117"/>
      <c r="B15" s="111" t="s">
        <v>12</v>
      </c>
      <c r="C15" s="312">
        <v>289400</v>
      </c>
      <c r="D15" s="309">
        <v>1056291</v>
      </c>
      <c r="E15" s="319">
        <v>0</v>
      </c>
      <c r="F15" s="309">
        <v>355263</v>
      </c>
      <c r="G15" s="309">
        <v>701028</v>
      </c>
      <c r="H15" s="313">
        <v>122.75846579129232</v>
      </c>
      <c r="I15" s="313">
        <v>33.63306134389103</v>
      </c>
      <c r="J15" s="126"/>
      <c r="K15" s="126"/>
      <c r="L15" s="140"/>
      <c r="M15" s="140"/>
      <c r="N15" s="125"/>
      <c r="O15" s="125"/>
      <c r="P15" s="124"/>
    </row>
    <row r="16" spans="1:16" s="108" customFormat="1" ht="13.5" customHeight="1">
      <c r="A16" s="118"/>
      <c r="B16" s="113" t="s">
        <v>13</v>
      </c>
      <c r="C16" s="314">
        <v>27426133</v>
      </c>
      <c r="D16" s="315">
        <v>28630031</v>
      </c>
      <c r="E16" s="321">
        <v>0</v>
      </c>
      <c r="F16" s="315">
        <v>27659620</v>
      </c>
      <c r="G16" s="315">
        <v>970411</v>
      </c>
      <c r="H16" s="317">
        <v>100.85133037165683</v>
      </c>
      <c r="I16" s="317">
        <v>96.61051362466216</v>
      </c>
      <c r="J16" s="126"/>
      <c r="K16" s="126"/>
      <c r="L16" s="140"/>
      <c r="M16" s="140"/>
      <c r="N16" s="125"/>
      <c r="O16" s="125"/>
      <c r="P16" s="124"/>
    </row>
    <row r="17" spans="1:16" s="108" customFormat="1" ht="13.5" customHeight="1">
      <c r="A17" s="116" t="s">
        <v>220</v>
      </c>
      <c r="B17" s="114" t="s">
        <v>11</v>
      </c>
      <c r="C17" s="312">
        <v>3978798</v>
      </c>
      <c r="D17" s="309">
        <v>4075477</v>
      </c>
      <c r="E17" s="309">
        <v>27963</v>
      </c>
      <c r="F17" s="309">
        <v>4070723</v>
      </c>
      <c r="G17" s="309">
        <v>4754</v>
      </c>
      <c r="H17" s="320">
        <v>102.31037112213286</v>
      </c>
      <c r="I17" s="320">
        <v>99.88335107767753</v>
      </c>
      <c r="J17" s="126"/>
      <c r="K17" s="126"/>
      <c r="L17" s="140"/>
      <c r="M17" s="140"/>
      <c r="N17" s="125"/>
      <c r="O17" s="125"/>
      <c r="P17" s="124"/>
    </row>
    <row r="18" spans="1:16" s="108" customFormat="1" ht="13.5" customHeight="1">
      <c r="A18" s="117"/>
      <c r="B18" s="111" t="s">
        <v>12</v>
      </c>
      <c r="C18" s="312">
        <v>3154</v>
      </c>
      <c r="D18" s="309">
        <v>15770</v>
      </c>
      <c r="E18" s="309">
        <v>504</v>
      </c>
      <c r="F18" s="309">
        <v>3479</v>
      </c>
      <c r="G18" s="309">
        <v>12291</v>
      </c>
      <c r="H18" s="313">
        <v>110.30437539632214</v>
      </c>
      <c r="I18" s="313">
        <v>22.060875079264424</v>
      </c>
      <c r="J18" s="126"/>
      <c r="K18" s="126"/>
      <c r="L18" s="140"/>
      <c r="M18" s="140"/>
      <c r="N18" s="125"/>
      <c r="O18" s="125"/>
      <c r="P18" s="124"/>
    </row>
    <row r="19" spans="1:16" s="108" customFormat="1" ht="13.5" customHeight="1">
      <c r="A19" s="118"/>
      <c r="B19" s="113" t="s">
        <v>13</v>
      </c>
      <c r="C19" s="314">
        <v>3981952</v>
      </c>
      <c r="D19" s="315">
        <v>4091247</v>
      </c>
      <c r="E19" s="315">
        <v>28467</v>
      </c>
      <c r="F19" s="315">
        <v>4074201</v>
      </c>
      <c r="G19" s="315">
        <v>17046</v>
      </c>
      <c r="H19" s="317">
        <v>102.31667785046128</v>
      </c>
      <c r="I19" s="317">
        <v>99.58335441492532</v>
      </c>
      <c r="J19" s="126"/>
      <c r="K19" s="126"/>
      <c r="L19" s="140"/>
      <c r="M19" s="140"/>
      <c r="N19" s="125"/>
      <c r="O19" s="125"/>
      <c r="P19" s="124"/>
    </row>
    <row r="20" spans="1:16" s="108" customFormat="1" ht="13.5" customHeight="1">
      <c r="A20" s="116" t="s">
        <v>221</v>
      </c>
      <c r="B20" s="114" t="s">
        <v>11</v>
      </c>
      <c r="C20" s="312">
        <v>198802</v>
      </c>
      <c r="D20" s="309">
        <v>162218</v>
      </c>
      <c r="E20" s="309">
        <v>2257</v>
      </c>
      <c r="F20" s="309">
        <v>162218</v>
      </c>
      <c r="G20" s="322">
        <v>0</v>
      </c>
      <c r="H20" s="320">
        <v>81.59777064617056</v>
      </c>
      <c r="I20" s="320">
        <v>100</v>
      </c>
      <c r="J20" s="126"/>
      <c r="K20" s="126"/>
      <c r="L20" s="140"/>
      <c r="M20" s="140"/>
      <c r="N20" s="125"/>
      <c r="O20" s="125"/>
      <c r="P20" s="124"/>
    </row>
    <row r="21" spans="1:16" s="108" customFormat="1" ht="13.5" customHeight="1">
      <c r="A21" s="117"/>
      <c r="B21" s="111" t="s">
        <v>12</v>
      </c>
      <c r="C21" s="187">
        <v>0</v>
      </c>
      <c r="D21" s="322">
        <v>0</v>
      </c>
      <c r="E21" s="322">
        <v>0</v>
      </c>
      <c r="F21" s="322">
        <v>0</v>
      </c>
      <c r="G21" s="322">
        <v>0</v>
      </c>
      <c r="H21" s="323">
        <v>0</v>
      </c>
      <c r="I21" s="323">
        <v>0</v>
      </c>
      <c r="J21" s="126"/>
      <c r="K21" s="126"/>
      <c r="L21" s="140"/>
      <c r="M21" s="140"/>
      <c r="N21" s="125"/>
      <c r="O21" s="125"/>
      <c r="P21" s="124"/>
    </row>
    <row r="22" spans="1:16" s="108" customFormat="1" ht="13.5" customHeight="1">
      <c r="A22" s="118"/>
      <c r="B22" s="113" t="s">
        <v>13</v>
      </c>
      <c r="C22" s="314">
        <v>198802</v>
      </c>
      <c r="D22" s="315">
        <v>162218</v>
      </c>
      <c r="E22" s="315">
        <v>2257</v>
      </c>
      <c r="F22" s="315">
        <v>162218</v>
      </c>
      <c r="G22" s="324">
        <v>0</v>
      </c>
      <c r="H22" s="317">
        <v>81.59777064617056</v>
      </c>
      <c r="I22" s="317">
        <v>100</v>
      </c>
      <c r="J22" s="126"/>
      <c r="K22" s="126"/>
      <c r="L22" s="140"/>
      <c r="M22" s="140"/>
      <c r="N22" s="125"/>
      <c r="O22" s="125"/>
      <c r="P22" s="124"/>
    </row>
    <row r="23" spans="1:16" s="108" customFormat="1" ht="13.5" customHeight="1">
      <c r="A23" s="116" t="s">
        <v>222</v>
      </c>
      <c r="B23" s="114" t="s">
        <v>11</v>
      </c>
      <c r="C23" s="312">
        <v>858815</v>
      </c>
      <c r="D23" s="309">
        <v>915692</v>
      </c>
      <c r="E23" s="309">
        <v>6965</v>
      </c>
      <c r="F23" s="309">
        <v>915692</v>
      </c>
      <c r="G23" s="322">
        <v>0</v>
      </c>
      <c r="H23" s="320">
        <v>106.62273015725157</v>
      </c>
      <c r="I23" s="320">
        <v>100</v>
      </c>
      <c r="J23" s="126"/>
      <c r="K23" s="126"/>
      <c r="L23" s="140"/>
      <c r="M23" s="140"/>
      <c r="N23" s="125"/>
      <c r="O23" s="125"/>
      <c r="P23" s="124"/>
    </row>
    <row r="24" spans="1:16" s="108" customFormat="1" ht="13.5" customHeight="1">
      <c r="A24" s="117"/>
      <c r="B24" s="111" t="s">
        <v>12</v>
      </c>
      <c r="C24" s="187">
        <v>0</v>
      </c>
      <c r="D24" s="322">
        <v>0</v>
      </c>
      <c r="E24" s="322">
        <v>0</v>
      </c>
      <c r="F24" s="322">
        <v>0</v>
      </c>
      <c r="G24" s="322">
        <v>0</v>
      </c>
      <c r="H24" s="323">
        <v>0</v>
      </c>
      <c r="I24" s="323">
        <v>0</v>
      </c>
      <c r="J24" s="126"/>
      <c r="K24" s="126"/>
      <c r="L24" s="140"/>
      <c r="M24" s="140"/>
      <c r="N24" s="125"/>
      <c r="O24" s="125"/>
      <c r="P24" s="124"/>
    </row>
    <row r="25" spans="1:16" s="108" customFormat="1" ht="13.5" customHeight="1">
      <c r="A25" s="118"/>
      <c r="B25" s="113" t="s">
        <v>13</v>
      </c>
      <c r="C25" s="314">
        <v>858815</v>
      </c>
      <c r="D25" s="315">
        <v>915692</v>
      </c>
      <c r="E25" s="315">
        <v>6965</v>
      </c>
      <c r="F25" s="315">
        <v>915692</v>
      </c>
      <c r="G25" s="324">
        <v>0</v>
      </c>
      <c r="H25" s="317">
        <v>106.62273015725157</v>
      </c>
      <c r="I25" s="317">
        <v>100</v>
      </c>
      <c r="J25" s="126"/>
      <c r="K25" s="126"/>
      <c r="L25" s="140"/>
      <c r="M25" s="140"/>
      <c r="N25" s="125"/>
      <c r="O25" s="125"/>
      <c r="P25" s="124"/>
    </row>
    <row r="26" spans="1:16" s="108" customFormat="1" ht="13.5" customHeight="1">
      <c r="A26" s="116" t="s">
        <v>15</v>
      </c>
      <c r="B26" s="114" t="s">
        <v>11</v>
      </c>
      <c r="C26" s="312">
        <v>435101</v>
      </c>
      <c r="D26" s="309">
        <v>510730</v>
      </c>
      <c r="E26" s="309">
        <v>286</v>
      </c>
      <c r="F26" s="309">
        <v>510730</v>
      </c>
      <c r="G26" s="322">
        <v>0</v>
      </c>
      <c r="H26" s="320">
        <v>117.38194120445597</v>
      </c>
      <c r="I26" s="320">
        <v>100</v>
      </c>
      <c r="J26" s="126"/>
      <c r="K26" s="126"/>
      <c r="L26" s="140"/>
      <c r="M26" s="140"/>
      <c r="N26" s="125"/>
      <c r="O26" s="125"/>
      <c r="P26" s="124"/>
    </row>
    <row r="27" spans="1:16" s="108" customFormat="1" ht="13.5" customHeight="1">
      <c r="A27" s="117"/>
      <c r="B27" s="111" t="s">
        <v>12</v>
      </c>
      <c r="C27" s="187">
        <v>0</v>
      </c>
      <c r="D27" s="322">
        <v>0</v>
      </c>
      <c r="E27" s="322">
        <v>0</v>
      </c>
      <c r="F27" s="322">
        <v>0</v>
      </c>
      <c r="G27" s="322">
        <v>0</v>
      </c>
      <c r="H27" s="323">
        <v>0</v>
      </c>
      <c r="I27" s="323">
        <v>0</v>
      </c>
      <c r="J27" s="126"/>
      <c r="K27" s="126"/>
      <c r="L27" s="140"/>
      <c r="M27" s="140"/>
      <c r="N27" s="125"/>
      <c r="O27" s="125"/>
      <c r="P27" s="124"/>
    </row>
    <row r="28" spans="1:16" s="108" customFormat="1" ht="13.5" customHeight="1">
      <c r="A28" s="118"/>
      <c r="B28" s="113" t="s">
        <v>13</v>
      </c>
      <c r="C28" s="314">
        <v>435101</v>
      </c>
      <c r="D28" s="315">
        <v>510730</v>
      </c>
      <c r="E28" s="315">
        <v>286</v>
      </c>
      <c r="F28" s="315">
        <v>510730</v>
      </c>
      <c r="G28" s="324">
        <v>0</v>
      </c>
      <c r="H28" s="317">
        <v>117.38194120445597</v>
      </c>
      <c r="I28" s="317">
        <v>100</v>
      </c>
      <c r="J28" s="126"/>
      <c r="K28" s="126"/>
      <c r="L28" s="140"/>
      <c r="M28" s="140"/>
      <c r="N28" s="125"/>
      <c r="O28" s="125"/>
      <c r="P28" s="124"/>
    </row>
    <row r="29" spans="1:16" s="108" customFormat="1" ht="13.5" customHeight="1">
      <c r="A29" s="141" t="s">
        <v>16</v>
      </c>
      <c r="B29" s="114" t="s">
        <v>11</v>
      </c>
      <c r="C29" s="312">
        <v>28933925</v>
      </c>
      <c r="D29" s="309">
        <v>30125871</v>
      </c>
      <c r="E29" s="310">
        <v>29000</v>
      </c>
      <c r="F29" s="309">
        <v>30101590</v>
      </c>
      <c r="G29" s="309">
        <v>24282</v>
      </c>
      <c r="H29" s="320">
        <v>104.03562599958353</v>
      </c>
      <c r="I29" s="320">
        <v>99.91940150045787</v>
      </c>
      <c r="J29" s="126"/>
      <c r="K29" s="126"/>
      <c r="L29" s="140"/>
      <c r="M29" s="140"/>
      <c r="N29" s="125"/>
      <c r="O29" s="125"/>
      <c r="P29" s="124"/>
    </row>
    <row r="30" spans="1:16" s="108" customFormat="1" ht="13.5" customHeight="1">
      <c r="A30" s="110"/>
      <c r="B30" s="111" t="s">
        <v>12</v>
      </c>
      <c r="C30" s="312">
        <v>10484</v>
      </c>
      <c r="D30" s="309">
        <v>56666</v>
      </c>
      <c r="E30" s="310">
        <v>449</v>
      </c>
      <c r="F30" s="309">
        <v>8357</v>
      </c>
      <c r="G30" s="309">
        <v>48308</v>
      </c>
      <c r="H30" s="313">
        <v>79.7119420068676</v>
      </c>
      <c r="I30" s="313">
        <v>14.747820562594855</v>
      </c>
      <c r="J30" s="126"/>
      <c r="K30" s="126"/>
      <c r="L30" s="140"/>
      <c r="M30" s="140"/>
      <c r="N30" s="125"/>
      <c r="O30" s="125"/>
      <c r="P30" s="124"/>
    </row>
    <row r="31" spans="1:16" s="108" customFormat="1" ht="13.5" customHeight="1">
      <c r="A31" s="112"/>
      <c r="B31" s="113" t="s">
        <v>13</v>
      </c>
      <c r="C31" s="314">
        <v>28944409</v>
      </c>
      <c r="D31" s="315">
        <v>30182537</v>
      </c>
      <c r="E31" s="316">
        <v>29449</v>
      </c>
      <c r="F31" s="309">
        <v>30109947</v>
      </c>
      <c r="G31" s="315">
        <v>72590</v>
      </c>
      <c r="H31" s="317">
        <v>104.02681567967065</v>
      </c>
      <c r="I31" s="317">
        <v>99.75949669174597</v>
      </c>
      <c r="J31" s="126"/>
      <c r="K31" s="126"/>
      <c r="L31" s="140"/>
      <c r="M31" s="140"/>
      <c r="N31" s="125"/>
      <c r="O31" s="125"/>
      <c r="P31" s="124"/>
    </row>
    <row r="32" spans="1:16" s="108" customFormat="1" ht="13.5" customHeight="1">
      <c r="A32" s="116" t="s">
        <v>219</v>
      </c>
      <c r="B32" s="114" t="s">
        <v>11</v>
      </c>
      <c r="C32" s="312">
        <v>1024392</v>
      </c>
      <c r="D32" s="309">
        <v>1050551</v>
      </c>
      <c r="E32" s="309">
        <v>13750</v>
      </c>
      <c r="F32" s="325">
        <v>1035371</v>
      </c>
      <c r="G32" s="309">
        <v>15181</v>
      </c>
      <c r="H32" s="320">
        <v>101.07175768651064</v>
      </c>
      <c r="I32" s="320">
        <v>98.55504397216318</v>
      </c>
      <c r="J32" s="126"/>
      <c r="K32" s="126"/>
      <c r="L32" s="140"/>
      <c r="M32" s="140"/>
      <c r="N32" s="125"/>
      <c r="O32" s="125"/>
      <c r="P32" s="124"/>
    </row>
    <row r="33" spans="1:16" s="108" customFormat="1" ht="13.5" customHeight="1">
      <c r="A33" s="117"/>
      <c r="B33" s="111" t="s">
        <v>12</v>
      </c>
      <c r="C33" s="312">
        <v>7822</v>
      </c>
      <c r="D33" s="309">
        <v>28035</v>
      </c>
      <c r="E33" s="309">
        <v>372</v>
      </c>
      <c r="F33" s="309">
        <v>5685</v>
      </c>
      <c r="G33" s="309">
        <v>22350</v>
      </c>
      <c r="H33" s="313">
        <v>72.67962158015852</v>
      </c>
      <c r="I33" s="313">
        <v>20.278223649010165</v>
      </c>
      <c r="J33" s="126"/>
      <c r="K33" s="126"/>
      <c r="L33" s="140"/>
      <c r="M33" s="140"/>
      <c r="N33" s="125"/>
      <c r="O33" s="125"/>
      <c r="P33" s="124"/>
    </row>
    <row r="34" spans="1:16" s="108" customFormat="1" ht="13.5" customHeight="1">
      <c r="A34" s="118"/>
      <c r="B34" s="113" t="s">
        <v>13</v>
      </c>
      <c r="C34" s="314">
        <v>1032214</v>
      </c>
      <c r="D34" s="315">
        <v>1078587</v>
      </c>
      <c r="E34" s="315">
        <v>14122</v>
      </c>
      <c r="F34" s="315">
        <v>1041056</v>
      </c>
      <c r="G34" s="315">
        <v>37530</v>
      </c>
      <c r="H34" s="317">
        <v>100.85660531633944</v>
      </c>
      <c r="I34" s="317">
        <v>96.52035487169788</v>
      </c>
      <c r="J34" s="126"/>
      <c r="K34" s="126"/>
      <c r="L34" s="140"/>
      <c r="M34" s="140"/>
      <c r="N34" s="125"/>
      <c r="O34" s="125"/>
      <c r="P34" s="124"/>
    </row>
    <row r="35" spans="1:16" s="108" customFormat="1" ht="13.5" customHeight="1">
      <c r="A35" s="116" t="s">
        <v>220</v>
      </c>
      <c r="B35" s="114" t="s">
        <v>11</v>
      </c>
      <c r="C35" s="312">
        <v>27909533</v>
      </c>
      <c r="D35" s="309">
        <v>29075320</v>
      </c>
      <c r="E35" s="309">
        <v>15250</v>
      </c>
      <c r="F35" s="309">
        <v>29066219</v>
      </c>
      <c r="G35" s="309">
        <v>9101</v>
      </c>
      <c r="H35" s="320">
        <v>104.1444118753259</v>
      </c>
      <c r="I35" s="320">
        <v>99.96869853882949</v>
      </c>
      <c r="J35" s="126"/>
      <c r="K35" s="126"/>
      <c r="L35" s="140"/>
      <c r="M35" s="140"/>
      <c r="N35" s="125"/>
      <c r="O35" s="125"/>
      <c r="P35" s="124"/>
    </row>
    <row r="36" spans="1:16" s="108" customFormat="1" ht="13.5" customHeight="1">
      <c r="A36" s="117"/>
      <c r="B36" s="111" t="s">
        <v>12</v>
      </c>
      <c r="C36" s="312">
        <v>2662</v>
      </c>
      <c r="D36" s="309">
        <v>28631</v>
      </c>
      <c r="E36" s="309">
        <v>77</v>
      </c>
      <c r="F36" s="309">
        <v>2672</v>
      </c>
      <c r="G36" s="309">
        <v>25958</v>
      </c>
      <c r="H36" s="313">
        <v>100.37565740045078</v>
      </c>
      <c r="I36" s="313">
        <v>9.332541650658378</v>
      </c>
      <c r="J36" s="126"/>
      <c r="K36" s="126"/>
      <c r="L36" s="140"/>
      <c r="M36" s="140"/>
      <c r="N36" s="125"/>
      <c r="O36" s="125"/>
      <c r="P36" s="124"/>
    </row>
    <row r="37" spans="1:16" s="108" customFormat="1" ht="13.5" customHeight="1">
      <c r="A37" s="118"/>
      <c r="B37" s="113" t="s">
        <v>13</v>
      </c>
      <c r="C37" s="314">
        <v>27912195</v>
      </c>
      <c r="D37" s="315">
        <v>29103950</v>
      </c>
      <c r="E37" s="315">
        <v>15327</v>
      </c>
      <c r="F37" s="315">
        <v>29068891</v>
      </c>
      <c r="G37" s="315">
        <v>35060</v>
      </c>
      <c r="H37" s="317">
        <v>104.14405244732635</v>
      </c>
      <c r="I37" s="317">
        <v>99.8795386880475</v>
      </c>
      <c r="J37" s="126"/>
      <c r="K37" s="126"/>
      <c r="L37" s="140"/>
      <c r="M37" s="140"/>
      <c r="N37" s="125"/>
      <c r="O37" s="125"/>
      <c r="P37" s="124"/>
    </row>
    <row r="38" spans="1:16" s="108" customFormat="1" ht="13.5" customHeight="1">
      <c r="A38" s="141" t="s">
        <v>17</v>
      </c>
      <c r="B38" s="114" t="s">
        <v>11</v>
      </c>
      <c r="C38" s="312">
        <v>20119006</v>
      </c>
      <c r="D38" s="309">
        <v>19743659</v>
      </c>
      <c r="E38" s="309">
        <v>11</v>
      </c>
      <c r="F38" s="309">
        <v>19743659</v>
      </c>
      <c r="G38" s="322">
        <v>0</v>
      </c>
      <c r="H38" s="320">
        <v>98.13436608150522</v>
      </c>
      <c r="I38" s="320">
        <v>100</v>
      </c>
      <c r="J38" s="126"/>
      <c r="K38" s="126"/>
      <c r="L38" s="140"/>
      <c r="M38" s="140"/>
      <c r="N38" s="125"/>
      <c r="O38" s="125"/>
      <c r="P38" s="124"/>
    </row>
    <row r="39" spans="1:16" s="108" customFormat="1" ht="13.5" customHeight="1">
      <c r="A39" s="142"/>
      <c r="B39" s="111" t="s">
        <v>12</v>
      </c>
      <c r="C39" s="187">
        <v>0</v>
      </c>
      <c r="D39" s="322">
        <v>0</v>
      </c>
      <c r="E39" s="322">
        <v>0</v>
      </c>
      <c r="F39" s="322">
        <v>0</v>
      </c>
      <c r="G39" s="322">
        <v>0</v>
      </c>
      <c r="H39" s="439">
        <v>0</v>
      </c>
      <c r="I39" s="439">
        <v>0</v>
      </c>
      <c r="J39" s="126"/>
      <c r="K39" s="126"/>
      <c r="L39" s="140"/>
      <c r="M39" s="140"/>
      <c r="N39" s="125"/>
      <c r="O39" s="125"/>
      <c r="P39" s="124"/>
    </row>
    <row r="40" spans="1:16" s="108" customFormat="1" ht="13.5" customHeight="1">
      <c r="A40" s="143"/>
      <c r="B40" s="113" t="s">
        <v>13</v>
      </c>
      <c r="C40" s="314">
        <v>20119006</v>
      </c>
      <c r="D40" s="315">
        <v>19743659</v>
      </c>
      <c r="E40" s="315">
        <v>11</v>
      </c>
      <c r="F40" s="315">
        <v>19743659</v>
      </c>
      <c r="G40" s="324">
        <v>0</v>
      </c>
      <c r="H40" s="317">
        <v>98.13436608150522</v>
      </c>
      <c r="I40" s="317">
        <v>100</v>
      </c>
      <c r="J40" s="126"/>
      <c r="K40" s="126"/>
      <c r="L40" s="140"/>
      <c r="M40" s="140"/>
      <c r="N40" s="125"/>
      <c r="O40" s="125"/>
      <c r="P40" s="124"/>
    </row>
    <row r="41" spans="1:16" s="108" customFormat="1" ht="13.5" customHeight="1">
      <c r="A41" s="141" t="s">
        <v>18</v>
      </c>
      <c r="B41" s="114" t="s">
        <v>11</v>
      </c>
      <c r="C41" s="312">
        <v>1190260</v>
      </c>
      <c r="D41" s="309">
        <v>1025431</v>
      </c>
      <c r="E41" s="309">
        <v>12</v>
      </c>
      <c r="F41" s="309">
        <v>1025431</v>
      </c>
      <c r="G41" s="322">
        <v>0</v>
      </c>
      <c r="H41" s="326">
        <v>86.15184917581033</v>
      </c>
      <c r="I41" s="320">
        <v>100</v>
      </c>
      <c r="J41" s="126"/>
      <c r="K41" s="126"/>
      <c r="L41" s="140"/>
      <c r="M41" s="140"/>
      <c r="N41" s="125"/>
      <c r="O41" s="125"/>
      <c r="P41" s="124"/>
    </row>
    <row r="42" spans="1:16" s="108" customFormat="1" ht="13.5" customHeight="1">
      <c r="A42" s="142"/>
      <c r="B42" s="111" t="s">
        <v>12</v>
      </c>
      <c r="C42" s="187">
        <v>0</v>
      </c>
      <c r="D42" s="322">
        <v>0</v>
      </c>
      <c r="E42" s="322">
        <v>0</v>
      </c>
      <c r="F42" s="322">
        <v>0</v>
      </c>
      <c r="G42" s="322">
        <v>0</v>
      </c>
      <c r="H42" s="439">
        <v>0</v>
      </c>
      <c r="I42" s="439">
        <v>0</v>
      </c>
      <c r="J42" s="126"/>
      <c r="K42" s="126"/>
      <c r="L42" s="140"/>
      <c r="M42" s="140"/>
      <c r="N42" s="125"/>
      <c r="O42" s="125"/>
      <c r="P42" s="124"/>
    </row>
    <row r="43" spans="1:16" s="108" customFormat="1" ht="13.5" customHeight="1">
      <c r="A43" s="143"/>
      <c r="B43" s="113" t="s">
        <v>13</v>
      </c>
      <c r="C43" s="314">
        <v>1190260</v>
      </c>
      <c r="D43" s="315">
        <v>1025431</v>
      </c>
      <c r="E43" s="315">
        <v>12</v>
      </c>
      <c r="F43" s="315">
        <v>1025431</v>
      </c>
      <c r="G43" s="324">
        <v>0</v>
      </c>
      <c r="H43" s="317">
        <v>86.15184917581033</v>
      </c>
      <c r="I43" s="317">
        <v>100</v>
      </c>
      <c r="J43" s="126"/>
      <c r="K43" s="126"/>
      <c r="L43" s="140"/>
      <c r="M43" s="140"/>
      <c r="N43" s="125"/>
      <c r="O43" s="125"/>
      <c r="P43" s="124"/>
    </row>
    <row r="44" spans="1:16" s="108" customFormat="1" ht="13.5" customHeight="1">
      <c r="A44" s="141" t="s">
        <v>19</v>
      </c>
      <c r="B44" s="114" t="s">
        <v>11</v>
      </c>
      <c r="C44" s="312">
        <v>1682350</v>
      </c>
      <c r="D44" s="309">
        <v>1681728</v>
      </c>
      <c r="E44" s="309">
        <v>8717</v>
      </c>
      <c r="F44" s="309">
        <v>1677238</v>
      </c>
      <c r="G44" s="309">
        <v>4491</v>
      </c>
      <c r="H44" s="320">
        <v>99.69613932891491</v>
      </c>
      <c r="I44" s="320">
        <v>99.73301271073562</v>
      </c>
      <c r="J44" s="126"/>
      <c r="K44" s="126"/>
      <c r="L44" s="140"/>
      <c r="M44" s="140"/>
      <c r="N44" s="125"/>
      <c r="O44" s="125"/>
      <c r="P44" s="124"/>
    </row>
    <row r="45" spans="1:16" s="108" customFormat="1" ht="13.5" customHeight="1">
      <c r="A45" s="142"/>
      <c r="B45" s="111" t="s">
        <v>12</v>
      </c>
      <c r="C45" s="312">
        <v>5782</v>
      </c>
      <c r="D45" s="309">
        <v>44896</v>
      </c>
      <c r="E45" s="309">
        <v>135</v>
      </c>
      <c r="F45" s="309">
        <v>3606</v>
      </c>
      <c r="G45" s="309">
        <v>41290</v>
      </c>
      <c r="H45" s="313">
        <v>62.36596333448634</v>
      </c>
      <c r="I45" s="313">
        <v>8.031895937277262</v>
      </c>
      <c r="J45" s="126"/>
      <c r="K45" s="126"/>
      <c r="L45" s="140"/>
      <c r="M45" s="140"/>
      <c r="N45" s="125"/>
      <c r="O45" s="125"/>
      <c r="P45" s="124"/>
    </row>
    <row r="46" spans="1:16" s="108" customFormat="1" ht="13.5" customHeight="1">
      <c r="A46" s="143"/>
      <c r="B46" s="113" t="s">
        <v>13</v>
      </c>
      <c r="C46" s="314">
        <v>1688132</v>
      </c>
      <c r="D46" s="315">
        <v>1726625</v>
      </c>
      <c r="E46" s="315">
        <v>8852</v>
      </c>
      <c r="F46" s="315">
        <v>1680843</v>
      </c>
      <c r="G46" s="315">
        <v>45781</v>
      </c>
      <c r="H46" s="317">
        <v>99.56822096850246</v>
      </c>
      <c r="I46" s="317">
        <v>97.34846883370739</v>
      </c>
      <c r="J46" s="126"/>
      <c r="K46" s="126"/>
      <c r="L46" s="140"/>
      <c r="M46" s="140"/>
      <c r="N46" s="125"/>
      <c r="O46" s="125"/>
      <c r="P46" s="124"/>
    </row>
    <row r="47" spans="1:16" s="108" customFormat="1" ht="13.5" customHeight="1">
      <c r="A47" s="141" t="s">
        <v>20</v>
      </c>
      <c r="B47" s="114" t="s">
        <v>11</v>
      </c>
      <c r="C47" s="312">
        <v>847225</v>
      </c>
      <c r="D47" s="309">
        <v>854261</v>
      </c>
      <c r="E47" s="309">
        <v>306</v>
      </c>
      <c r="F47" s="309">
        <v>854261</v>
      </c>
      <c r="G47" s="322">
        <v>0</v>
      </c>
      <c r="H47" s="320">
        <v>100.83047596565258</v>
      </c>
      <c r="I47" s="320">
        <v>100</v>
      </c>
      <c r="J47" s="126"/>
      <c r="K47" s="126"/>
      <c r="L47" s="140"/>
      <c r="M47" s="140"/>
      <c r="N47" s="125"/>
      <c r="O47" s="125"/>
      <c r="P47" s="124"/>
    </row>
    <row r="48" spans="1:16" s="108" customFormat="1" ht="13.5" customHeight="1">
      <c r="A48" s="142"/>
      <c r="B48" s="111" t="s">
        <v>12</v>
      </c>
      <c r="C48" s="187">
        <v>0</v>
      </c>
      <c r="D48" s="322">
        <v>0</v>
      </c>
      <c r="E48" s="322">
        <v>0</v>
      </c>
      <c r="F48" s="322">
        <v>0</v>
      </c>
      <c r="G48" s="322">
        <v>0</v>
      </c>
      <c r="H48" s="439">
        <v>0</v>
      </c>
      <c r="I48" s="439">
        <v>0</v>
      </c>
      <c r="J48" s="126"/>
      <c r="K48" s="126"/>
      <c r="L48" s="140"/>
      <c r="M48" s="140"/>
      <c r="N48" s="125"/>
      <c r="O48" s="125"/>
      <c r="P48" s="124"/>
    </row>
    <row r="49" spans="1:16" s="108" customFormat="1" ht="13.5" customHeight="1">
      <c r="A49" s="143"/>
      <c r="B49" s="113" t="s">
        <v>13</v>
      </c>
      <c r="C49" s="314">
        <v>847225</v>
      </c>
      <c r="D49" s="315">
        <v>854261</v>
      </c>
      <c r="E49" s="315">
        <v>306</v>
      </c>
      <c r="F49" s="315">
        <v>854261</v>
      </c>
      <c r="G49" s="324">
        <v>0</v>
      </c>
      <c r="H49" s="317">
        <v>100.83047596565258</v>
      </c>
      <c r="I49" s="317">
        <v>100</v>
      </c>
      <c r="J49" s="126"/>
      <c r="K49" s="126"/>
      <c r="L49" s="140"/>
      <c r="M49" s="140"/>
      <c r="N49" s="125"/>
      <c r="O49" s="125"/>
      <c r="P49" s="124"/>
    </row>
    <row r="50" spans="1:16" s="108" customFormat="1" ht="13.5" customHeight="1">
      <c r="A50" s="141" t="s">
        <v>21</v>
      </c>
      <c r="B50" s="114" t="s">
        <v>11</v>
      </c>
      <c r="C50" s="312">
        <v>212737</v>
      </c>
      <c r="D50" s="309">
        <v>235506</v>
      </c>
      <c r="E50" s="309">
        <v>156</v>
      </c>
      <c r="F50" s="309">
        <v>235506</v>
      </c>
      <c r="G50" s="322">
        <v>0</v>
      </c>
      <c r="H50" s="320">
        <v>110.70288666287482</v>
      </c>
      <c r="I50" s="320">
        <v>100</v>
      </c>
      <c r="J50" s="126"/>
      <c r="K50" s="126"/>
      <c r="L50" s="140"/>
      <c r="M50" s="140"/>
      <c r="N50" s="125"/>
      <c r="O50" s="125"/>
      <c r="P50" s="124"/>
    </row>
    <row r="51" spans="1:16" s="108" customFormat="1" ht="13.5" customHeight="1">
      <c r="A51" s="142"/>
      <c r="B51" s="111" t="s">
        <v>12</v>
      </c>
      <c r="C51" s="187">
        <v>0</v>
      </c>
      <c r="D51" s="322">
        <v>0</v>
      </c>
      <c r="E51" s="322">
        <v>0</v>
      </c>
      <c r="F51" s="322">
        <v>0</v>
      </c>
      <c r="G51" s="322">
        <v>0</v>
      </c>
      <c r="H51" s="439">
        <v>0</v>
      </c>
      <c r="I51" s="439">
        <v>0</v>
      </c>
      <c r="J51" s="126"/>
      <c r="K51" s="126"/>
      <c r="L51" s="140"/>
      <c r="M51" s="140"/>
      <c r="N51" s="125"/>
      <c r="O51" s="125"/>
      <c r="P51" s="124"/>
    </row>
    <row r="52" spans="1:16" s="108" customFormat="1" ht="13.5" customHeight="1">
      <c r="A52" s="143"/>
      <c r="B52" s="113" t="s">
        <v>13</v>
      </c>
      <c r="C52" s="314">
        <v>212737</v>
      </c>
      <c r="D52" s="315">
        <v>235506</v>
      </c>
      <c r="E52" s="315">
        <v>156</v>
      </c>
      <c r="F52" s="315">
        <v>235506</v>
      </c>
      <c r="G52" s="324">
        <v>0</v>
      </c>
      <c r="H52" s="317">
        <v>110.70288666287482</v>
      </c>
      <c r="I52" s="317">
        <v>100</v>
      </c>
      <c r="J52" s="126"/>
      <c r="K52" s="126"/>
      <c r="L52" s="140"/>
      <c r="M52" s="140"/>
      <c r="N52" s="125"/>
      <c r="O52" s="125"/>
      <c r="P52" s="124"/>
    </row>
    <row r="53" spans="1:16" s="108" customFormat="1" ht="13.5" customHeight="1">
      <c r="A53" s="141" t="s">
        <v>25</v>
      </c>
      <c r="B53" s="114" t="s">
        <v>11</v>
      </c>
      <c r="C53" s="312">
        <v>778588</v>
      </c>
      <c r="D53" s="309">
        <v>778588</v>
      </c>
      <c r="E53" s="309">
        <v>22140</v>
      </c>
      <c r="F53" s="309">
        <v>778588</v>
      </c>
      <c r="G53" s="322">
        <v>0</v>
      </c>
      <c r="H53" s="320">
        <v>100</v>
      </c>
      <c r="I53" s="320">
        <v>100</v>
      </c>
      <c r="J53" s="126"/>
      <c r="K53" s="126"/>
      <c r="L53" s="140"/>
      <c r="M53" s="140"/>
      <c r="N53" s="125"/>
      <c r="O53" s="125"/>
      <c r="P53" s="124"/>
    </row>
    <row r="54" spans="1:16" s="108" customFormat="1" ht="13.5" customHeight="1">
      <c r="A54" s="142"/>
      <c r="B54" s="111" t="s">
        <v>12</v>
      </c>
      <c r="C54" s="187">
        <v>0</v>
      </c>
      <c r="D54" s="322">
        <v>0</v>
      </c>
      <c r="E54" s="322">
        <v>0</v>
      </c>
      <c r="F54" s="322">
        <v>0</v>
      </c>
      <c r="G54" s="322">
        <v>0</v>
      </c>
      <c r="H54" s="439">
        <v>0</v>
      </c>
      <c r="I54" s="439">
        <v>0</v>
      </c>
      <c r="J54" s="126"/>
      <c r="K54" s="126"/>
      <c r="L54" s="140"/>
      <c r="M54" s="140"/>
      <c r="N54" s="125"/>
      <c r="O54" s="125"/>
      <c r="P54" s="124"/>
    </row>
    <row r="55" spans="1:16" s="108" customFormat="1" ht="13.5" customHeight="1">
      <c r="A55" s="143"/>
      <c r="B55" s="113" t="s">
        <v>13</v>
      </c>
      <c r="C55" s="314">
        <v>778588</v>
      </c>
      <c r="D55" s="315">
        <v>778588</v>
      </c>
      <c r="E55" s="315">
        <v>22140</v>
      </c>
      <c r="F55" s="315">
        <v>778588</v>
      </c>
      <c r="G55" s="324">
        <v>0</v>
      </c>
      <c r="H55" s="317">
        <v>100</v>
      </c>
      <c r="I55" s="317">
        <v>100</v>
      </c>
      <c r="J55" s="126"/>
      <c r="K55" s="126"/>
      <c r="L55" s="140"/>
      <c r="M55" s="140"/>
      <c r="N55" s="125"/>
      <c r="O55" s="125"/>
      <c r="P55" s="124"/>
    </row>
    <row r="56" spans="1:16" s="108" customFormat="1" ht="13.5" customHeight="1">
      <c r="A56" s="141" t="s">
        <v>26</v>
      </c>
      <c r="B56" s="114" t="s">
        <v>11</v>
      </c>
      <c r="C56" s="312">
        <v>8093805</v>
      </c>
      <c r="D56" s="309">
        <v>8212684</v>
      </c>
      <c r="E56" s="309">
        <v>1458</v>
      </c>
      <c r="F56" s="309">
        <v>8199056</v>
      </c>
      <c r="G56" s="309">
        <v>13627</v>
      </c>
      <c r="H56" s="320">
        <v>101.30038961897401</v>
      </c>
      <c r="I56" s="320">
        <v>99.83406155648994</v>
      </c>
      <c r="J56" s="126"/>
      <c r="K56" s="126"/>
      <c r="L56" s="140"/>
      <c r="M56" s="140"/>
      <c r="N56" s="125"/>
      <c r="O56" s="125"/>
      <c r="P56" s="124"/>
    </row>
    <row r="57" spans="1:16" s="108" customFormat="1" ht="13.5" customHeight="1">
      <c r="A57" s="142"/>
      <c r="B57" s="111" t="s">
        <v>12</v>
      </c>
      <c r="C57" s="312">
        <v>40</v>
      </c>
      <c r="D57" s="309">
        <v>427</v>
      </c>
      <c r="E57" s="309">
        <v>5</v>
      </c>
      <c r="F57" s="309">
        <v>20</v>
      </c>
      <c r="G57" s="309">
        <v>407</v>
      </c>
      <c r="H57" s="323">
        <v>50</v>
      </c>
      <c r="I57" s="323">
        <v>4.683840749414521</v>
      </c>
      <c r="J57" s="126"/>
      <c r="K57" s="126"/>
      <c r="L57" s="140"/>
      <c r="M57" s="140"/>
      <c r="N57" s="125"/>
      <c r="O57" s="125"/>
      <c r="P57" s="124"/>
    </row>
    <row r="58" spans="1:16" s="108" customFormat="1" ht="13.5" customHeight="1">
      <c r="A58" s="143"/>
      <c r="B58" s="113" t="s">
        <v>13</v>
      </c>
      <c r="C58" s="314">
        <v>8093845</v>
      </c>
      <c r="D58" s="315">
        <v>8213111</v>
      </c>
      <c r="E58" s="315">
        <v>1463</v>
      </c>
      <c r="F58" s="315">
        <v>8199076</v>
      </c>
      <c r="G58" s="315">
        <v>14034</v>
      </c>
      <c r="H58" s="317">
        <v>101.30013609106673</v>
      </c>
      <c r="I58" s="317">
        <v>99.82911469234983</v>
      </c>
      <c r="J58" s="126"/>
      <c r="K58" s="126"/>
      <c r="L58" s="140"/>
      <c r="M58" s="140"/>
      <c r="N58" s="125"/>
      <c r="O58" s="125"/>
      <c r="P58" s="124"/>
    </row>
    <row r="59" spans="1:16" s="108" customFormat="1" ht="13.5" customHeight="1">
      <c r="A59" s="141" t="s">
        <v>22</v>
      </c>
      <c r="B59" s="114" t="s">
        <v>11</v>
      </c>
      <c r="C59" s="187">
        <v>0</v>
      </c>
      <c r="D59" s="309">
        <v>12045112</v>
      </c>
      <c r="E59" s="309">
        <v>355979</v>
      </c>
      <c r="F59" s="309">
        <v>12012468</v>
      </c>
      <c r="G59" s="309">
        <v>32644</v>
      </c>
      <c r="H59" s="320">
        <v>0</v>
      </c>
      <c r="I59" s="320">
        <v>99.72898550050843</v>
      </c>
      <c r="J59" s="126"/>
      <c r="K59" s="126"/>
      <c r="L59" s="140"/>
      <c r="M59" s="140"/>
      <c r="N59" s="125"/>
      <c r="O59" s="125"/>
      <c r="P59" s="124"/>
    </row>
    <row r="60" spans="1:16" s="108" customFormat="1" ht="13.5" customHeight="1">
      <c r="A60" s="142" t="s">
        <v>395</v>
      </c>
      <c r="B60" s="111" t="s">
        <v>12</v>
      </c>
      <c r="C60" s="187">
        <v>0</v>
      </c>
      <c r="D60" s="309">
        <v>89638</v>
      </c>
      <c r="E60" s="309">
        <v>2791</v>
      </c>
      <c r="F60" s="309">
        <v>25869</v>
      </c>
      <c r="G60" s="309">
        <v>63769</v>
      </c>
      <c r="H60" s="313">
        <v>0</v>
      </c>
      <c r="I60" s="313">
        <v>28.859412302818</v>
      </c>
      <c r="J60" s="126"/>
      <c r="K60" s="126"/>
      <c r="L60" s="140"/>
      <c r="M60" s="140"/>
      <c r="N60" s="125"/>
      <c r="O60" s="125"/>
      <c r="P60" s="124"/>
    </row>
    <row r="61" spans="1:16" s="108" customFormat="1" ht="13.5" customHeight="1">
      <c r="A61" s="143"/>
      <c r="B61" s="113" t="s">
        <v>13</v>
      </c>
      <c r="C61" s="327">
        <v>0</v>
      </c>
      <c r="D61" s="315">
        <v>12134750</v>
      </c>
      <c r="E61" s="315">
        <v>358770</v>
      </c>
      <c r="F61" s="315">
        <v>12038337</v>
      </c>
      <c r="G61" s="315">
        <v>96412</v>
      </c>
      <c r="H61" s="317">
        <v>0</v>
      </c>
      <c r="I61" s="317">
        <v>99.20548012938049</v>
      </c>
      <c r="J61" s="126"/>
      <c r="K61" s="126"/>
      <c r="L61" s="140"/>
      <c r="M61" s="140"/>
      <c r="N61" s="125"/>
      <c r="O61" s="125"/>
      <c r="P61" s="124"/>
    </row>
    <row r="62" spans="1:16" s="108" customFormat="1" ht="13.5" customHeight="1">
      <c r="A62" s="142" t="s">
        <v>396</v>
      </c>
      <c r="B62" s="114" t="s">
        <v>11</v>
      </c>
      <c r="C62" s="312">
        <v>306024</v>
      </c>
      <c r="D62" s="309">
        <v>354341</v>
      </c>
      <c r="E62" s="309">
        <v>12324</v>
      </c>
      <c r="F62" s="309">
        <v>354341</v>
      </c>
      <c r="G62" s="322">
        <v>0</v>
      </c>
      <c r="H62" s="313">
        <v>115.78863095704912</v>
      </c>
      <c r="I62" s="313">
        <v>100</v>
      </c>
      <c r="J62" s="126"/>
      <c r="K62" s="126"/>
      <c r="L62" s="140"/>
      <c r="M62" s="140"/>
      <c r="N62" s="125"/>
      <c r="O62" s="125"/>
      <c r="P62" s="124"/>
    </row>
    <row r="63" spans="1:16" s="108" customFormat="1" ht="13.5" customHeight="1">
      <c r="A63" s="142"/>
      <c r="B63" s="111" t="s">
        <v>12</v>
      </c>
      <c r="C63" s="187">
        <v>0</v>
      </c>
      <c r="D63" s="322">
        <v>0</v>
      </c>
      <c r="E63" s="322">
        <v>0</v>
      </c>
      <c r="F63" s="322">
        <v>0</v>
      </c>
      <c r="G63" s="322">
        <v>0</v>
      </c>
      <c r="H63" s="313">
        <v>0</v>
      </c>
      <c r="I63" s="313">
        <v>0</v>
      </c>
      <c r="J63" s="126"/>
      <c r="K63" s="126"/>
      <c r="L63" s="140"/>
      <c r="M63" s="140"/>
      <c r="N63" s="125"/>
      <c r="O63" s="125"/>
      <c r="P63" s="124"/>
    </row>
    <row r="64" spans="1:16" s="108" customFormat="1" ht="13.5" customHeight="1">
      <c r="A64" s="142"/>
      <c r="B64" s="113" t="s">
        <v>13</v>
      </c>
      <c r="C64" s="312">
        <v>306024</v>
      </c>
      <c r="D64" s="309">
        <v>354341</v>
      </c>
      <c r="E64" s="309">
        <v>12324</v>
      </c>
      <c r="F64" s="309">
        <v>354341</v>
      </c>
      <c r="G64" s="322">
        <v>0</v>
      </c>
      <c r="H64" s="313">
        <v>115.78863095704912</v>
      </c>
      <c r="I64" s="313">
        <v>100</v>
      </c>
      <c r="J64" s="126"/>
      <c r="K64" s="126"/>
      <c r="L64" s="140"/>
      <c r="M64" s="140"/>
      <c r="N64" s="125"/>
      <c r="O64" s="125"/>
      <c r="P64" s="124"/>
    </row>
    <row r="65" spans="1:16" s="108" customFormat="1" ht="13.5" customHeight="1">
      <c r="A65" s="141" t="s">
        <v>397</v>
      </c>
      <c r="B65" s="114" t="s">
        <v>11</v>
      </c>
      <c r="C65" s="318">
        <v>12067856</v>
      </c>
      <c r="D65" s="325">
        <v>79652</v>
      </c>
      <c r="E65" s="325">
        <v>10481</v>
      </c>
      <c r="F65" s="325">
        <v>79652</v>
      </c>
      <c r="G65" s="475">
        <v>0</v>
      </c>
      <c r="H65" s="320">
        <v>0.6600343921902946</v>
      </c>
      <c r="I65" s="320">
        <v>100</v>
      </c>
      <c r="J65" s="126"/>
      <c r="K65" s="126"/>
      <c r="L65" s="140"/>
      <c r="M65" s="140"/>
      <c r="N65" s="125"/>
      <c r="O65" s="125"/>
      <c r="P65" s="124"/>
    </row>
    <row r="66" spans="1:16" s="108" customFormat="1" ht="13.5" customHeight="1">
      <c r="A66" s="142"/>
      <c r="B66" s="111" t="s">
        <v>12</v>
      </c>
      <c r="C66" s="312">
        <v>26116</v>
      </c>
      <c r="D66" s="322">
        <v>0</v>
      </c>
      <c r="E66" s="322">
        <v>0</v>
      </c>
      <c r="F66" s="322">
        <v>0</v>
      </c>
      <c r="G66" s="322">
        <v>0</v>
      </c>
      <c r="H66" s="313">
        <v>0</v>
      </c>
      <c r="I66" s="313">
        <v>0</v>
      </c>
      <c r="J66" s="126"/>
      <c r="K66" s="126"/>
      <c r="L66" s="140"/>
      <c r="M66" s="140"/>
      <c r="N66" s="125"/>
      <c r="O66" s="125"/>
      <c r="P66" s="124"/>
    </row>
    <row r="67" spans="1:16" s="108" customFormat="1" ht="13.5" customHeight="1">
      <c r="A67" s="143"/>
      <c r="B67" s="113" t="s">
        <v>13</v>
      </c>
      <c r="C67" s="314">
        <v>12093972</v>
      </c>
      <c r="D67" s="315">
        <v>79652</v>
      </c>
      <c r="E67" s="315">
        <v>10481</v>
      </c>
      <c r="F67" s="315">
        <v>79652</v>
      </c>
      <c r="G67" s="324">
        <v>0</v>
      </c>
      <c r="H67" s="317">
        <v>0.6586090988138554</v>
      </c>
      <c r="I67" s="317">
        <v>100</v>
      </c>
      <c r="J67" s="126"/>
      <c r="K67" s="126"/>
      <c r="L67" s="140"/>
      <c r="M67" s="140"/>
      <c r="N67" s="125"/>
      <c r="O67" s="125"/>
      <c r="P67" s="124"/>
    </row>
    <row r="68" spans="1:16" s="108" customFormat="1" ht="13.5" customHeight="1">
      <c r="A68" s="142" t="s">
        <v>247</v>
      </c>
      <c r="B68" s="111" t="s">
        <v>11</v>
      </c>
      <c r="C68" s="312">
        <v>2217</v>
      </c>
      <c r="D68" s="309">
        <v>2217</v>
      </c>
      <c r="E68" s="309">
        <v>33</v>
      </c>
      <c r="F68" s="309">
        <v>2217</v>
      </c>
      <c r="G68" s="322">
        <v>0</v>
      </c>
      <c r="H68" s="313">
        <v>100</v>
      </c>
      <c r="I68" s="313">
        <v>100</v>
      </c>
      <c r="J68" s="126"/>
      <c r="K68" s="126"/>
      <c r="L68" s="140"/>
      <c r="M68" s="140"/>
      <c r="N68" s="125"/>
      <c r="O68" s="125"/>
      <c r="P68" s="124"/>
    </row>
    <row r="69" spans="1:16" s="108" customFormat="1" ht="13.5" customHeight="1">
      <c r="A69" s="142"/>
      <c r="B69" s="111" t="s">
        <v>12</v>
      </c>
      <c r="C69" s="187">
        <v>0</v>
      </c>
      <c r="D69" s="322">
        <v>0</v>
      </c>
      <c r="E69" s="322">
        <v>0</v>
      </c>
      <c r="F69" s="322">
        <v>0</v>
      </c>
      <c r="G69" s="322">
        <v>0</v>
      </c>
      <c r="H69" s="439">
        <v>0</v>
      </c>
      <c r="I69" s="439">
        <v>0</v>
      </c>
      <c r="J69" s="126"/>
      <c r="K69" s="126"/>
      <c r="L69" s="140"/>
      <c r="M69" s="140"/>
      <c r="N69" s="125"/>
      <c r="O69" s="125"/>
      <c r="P69" s="124"/>
    </row>
    <row r="70" spans="1:16" s="108" customFormat="1" ht="13.5" customHeight="1">
      <c r="A70" s="143"/>
      <c r="B70" s="113" t="s">
        <v>13</v>
      </c>
      <c r="C70" s="314">
        <v>2217</v>
      </c>
      <c r="D70" s="315">
        <v>2217</v>
      </c>
      <c r="E70" s="315">
        <v>33</v>
      </c>
      <c r="F70" s="315">
        <v>2217</v>
      </c>
      <c r="G70" s="324">
        <v>0</v>
      </c>
      <c r="H70" s="317">
        <v>100</v>
      </c>
      <c r="I70" s="317">
        <v>100</v>
      </c>
      <c r="J70" s="126"/>
      <c r="K70" s="126"/>
      <c r="L70" s="140"/>
      <c r="M70" s="140"/>
      <c r="N70" s="125"/>
      <c r="O70" s="125"/>
      <c r="P70" s="124"/>
    </row>
    <row r="71" spans="1:16" s="108" customFormat="1" ht="13.5" customHeight="1">
      <c r="A71" s="141" t="s">
        <v>23</v>
      </c>
      <c r="B71" s="114" t="s">
        <v>11</v>
      </c>
      <c r="C71" s="187">
        <v>0</v>
      </c>
      <c r="D71" s="322">
        <v>0</v>
      </c>
      <c r="E71" s="322">
        <v>0</v>
      </c>
      <c r="F71" s="322">
        <v>0</v>
      </c>
      <c r="G71" s="322">
        <v>0</v>
      </c>
      <c r="H71" s="439">
        <v>0</v>
      </c>
      <c r="I71" s="439">
        <v>0</v>
      </c>
      <c r="J71" s="126"/>
      <c r="K71" s="126"/>
      <c r="L71" s="140"/>
      <c r="M71" s="140"/>
      <c r="N71" s="125"/>
      <c r="O71" s="125"/>
      <c r="P71" s="124"/>
    </row>
    <row r="72" spans="1:16" s="108" customFormat="1" ht="13.5" customHeight="1">
      <c r="A72" s="142"/>
      <c r="B72" s="111" t="s">
        <v>12</v>
      </c>
      <c r="C72" s="187">
        <v>0</v>
      </c>
      <c r="D72" s="322">
        <v>0</v>
      </c>
      <c r="E72" s="322">
        <v>0</v>
      </c>
      <c r="F72" s="322">
        <v>0</v>
      </c>
      <c r="G72" s="322">
        <v>0</v>
      </c>
      <c r="H72" s="439">
        <v>0</v>
      </c>
      <c r="I72" s="439">
        <v>0</v>
      </c>
      <c r="J72" s="126"/>
      <c r="K72" s="126"/>
      <c r="L72" s="140"/>
      <c r="M72" s="140"/>
      <c r="N72" s="125"/>
      <c r="O72" s="125"/>
      <c r="P72" s="124"/>
    </row>
    <row r="73" spans="1:16" s="108" customFormat="1" ht="13.5" customHeight="1">
      <c r="A73" s="143"/>
      <c r="B73" s="113" t="s">
        <v>13</v>
      </c>
      <c r="C73" s="327">
        <v>0</v>
      </c>
      <c r="D73" s="324">
        <v>0</v>
      </c>
      <c r="E73" s="324">
        <v>0</v>
      </c>
      <c r="F73" s="324">
        <v>0</v>
      </c>
      <c r="G73" s="324">
        <v>0</v>
      </c>
      <c r="H73" s="440">
        <v>0</v>
      </c>
      <c r="I73" s="440">
        <v>0</v>
      </c>
      <c r="J73" s="126"/>
      <c r="K73" s="126"/>
      <c r="L73" s="140"/>
      <c r="M73" s="140"/>
      <c r="N73" s="125"/>
      <c r="O73" s="125"/>
      <c r="P73" s="124"/>
    </row>
    <row r="74" spans="1:16" s="108" customFormat="1" ht="13.5" customHeight="1">
      <c r="A74" s="141" t="s">
        <v>24</v>
      </c>
      <c r="B74" s="114" t="s">
        <v>11</v>
      </c>
      <c r="C74" s="312">
        <v>11336808</v>
      </c>
      <c r="D74" s="309">
        <v>11129249</v>
      </c>
      <c r="E74" s="309">
        <v>124</v>
      </c>
      <c r="F74" s="309">
        <v>11129249</v>
      </c>
      <c r="G74" s="322">
        <v>0</v>
      </c>
      <c r="H74" s="320">
        <v>98.16915837332697</v>
      </c>
      <c r="I74" s="320">
        <v>100</v>
      </c>
      <c r="J74" s="126"/>
      <c r="K74" s="126"/>
      <c r="L74" s="140"/>
      <c r="M74" s="140"/>
      <c r="N74" s="125"/>
      <c r="O74" s="125"/>
      <c r="P74" s="124"/>
    </row>
    <row r="75" spans="1:16" s="108" customFormat="1" ht="13.5" customHeight="1">
      <c r="A75" s="142"/>
      <c r="B75" s="111" t="s">
        <v>12</v>
      </c>
      <c r="C75" s="187">
        <v>0</v>
      </c>
      <c r="D75" s="322">
        <v>0</v>
      </c>
      <c r="E75" s="322">
        <v>0</v>
      </c>
      <c r="F75" s="322">
        <v>0</v>
      </c>
      <c r="G75" s="322">
        <v>0</v>
      </c>
      <c r="H75" s="439">
        <v>0</v>
      </c>
      <c r="I75" s="439">
        <v>0</v>
      </c>
      <c r="J75" s="126"/>
      <c r="K75" s="126"/>
      <c r="L75" s="140"/>
      <c r="M75" s="140"/>
      <c r="N75" s="125"/>
      <c r="O75" s="125"/>
      <c r="P75" s="124"/>
    </row>
    <row r="76" spans="1:16" s="108" customFormat="1" ht="13.5" customHeight="1">
      <c r="A76" s="143"/>
      <c r="B76" s="113" t="s">
        <v>13</v>
      </c>
      <c r="C76" s="314">
        <v>11336808</v>
      </c>
      <c r="D76" s="315">
        <v>11129249</v>
      </c>
      <c r="E76" s="315">
        <v>124</v>
      </c>
      <c r="F76" s="315">
        <v>11129249</v>
      </c>
      <c r="G76" s="324">
        <v>0</v>
      </c>
      <c r="H76" s="317">
        <v>98.16915837332697</v>
      </c>
      <c r="I76" s="317">
        <v>100</v>
      </c>
      <c r="J76" s="126"/>
      <c r="K76" s="126"/>
      <c r="L76" s="140"/>
      <c r="M76" s="140"/>
      <c r="N76" s="125"/>
      <c r="O76" s="125"/>
      <c r="P76" s="124"/>
    </row>
    <row r="77" spans="1:16" s="108" customFormat="1" ht="13.5" customHeight="1">
      <c r="A77" s="141" t="s">
        <v>31</v>
      </c>
      <c r="B77" s="114" t="s">
        <v>11</v>
      </c>
      <c r="C77" s="312">
        <v>9939</v>
      </c>
      <c r="D77" s="309">
        <v>10068</v>
      </c>
      <c r="E77" s="309">
        <v>1383</v>
      </c>
      <c r="F77" s="309">
        <v>10068</v>
      </c>
      <c r="G77" s="322">
        <v>0</v>
      </c>
      <c r="H77" s="320">
        <v>101.29791729550257</v>
      </c>
      <c r="I77" s="320">
        <v>100</v>
      </c>
      <c r="J77" s="126"/>
      <c r="K77" s="126"/>
      <c r="L77" s="140"/>
      <c r="M77" s="140"/>
      <c r="N77" s="125"/>
      <c r="O77" s="125"/>
      <c r="P77" s="124"/>
    </row>
    <row r="78" spans="1:16" s="108" customFormat="1" ht="13.5" customHeight="1">
      <c r="A78" s="142"/>
      <c r="B78" s="111" t="s">
        <v>12</v>
      </c>
      <c r="C78" s="187">
        <v>0</v>
      </c>
      <c r="D78" s="322">
        <v>0</v>
      </c>
      <c r="E78" s="322">
        <v>0</v>
      </c>
      <c r="F78" s="322">
        <v>0</v>
      </c>
      <c r="G78" s="322">
        <v>0</v>
      </c>
      <c r="H78" s="439">
        <v>0</v>
      </c>
      <c r="I78" s="439">
        <v>0</v>
      </c>
      <c r="J78" s="126"/>
      <c r="K78" s="126"/>
      <c r="L78" s="140"/>
      <c r="M78" s="140"/>
      <c r="N78" s="125"/>
      <c r="O78" s="125"/>
      <c r="P78" s="124"/>
    </row>
    <row r="79" spans="1:16" s="108" customFormat="1" ht="13.5" customHeight="1">
      <c r="A79" s="143"/>
      <c r="B79" s="113" t="s">
        <v>13</v>
      </c>
      <c r="C79" s="314">
        <v>9939</v>
      </c>
      <c r="D79" s="315">
        <v>10068</v>
      </c>
      <c r="E79" s="315">
        <v>1383</v>
      </c>
      <c r="F79" s="315">
        <v>10068</v>
      </c>
      <c r="G79" s="324">
        <v>0</v>
      </c>
      <c r="H79" s="317">
        <v>101.29791729550257</v>
      </c>
      <c r="I79" s="317">
        <v>100</v>
      </c>
      <c r="J79" s="126"/>
      <c r="K79" s="126"/>
      <c r="L79" s="140"/>
      <c r="M79" s="140"/>
      <c r="N79" s="125"/>
      <c r="O79" s="125"/>
      <c r="P79" s="124"/>
    </row>
    <row r="80" spans="1:16" s="108" customFormat="1" ht="13.5" customHeight="1">
      <c r="A80" s="142" t="s">
        <v>27</v>
      </c>
      <c r="B80" s="111" t="s">
        <v>11</v>
      </c>
      <c r="C80" s="187">
        <v>0</v>
      </c>
      <c r="D80" s="322">
        <v>0</v>
      </c>
      <c r="E80" s="322">
        <v>0</v>
      </c>
      <c r="F80" s="322">
        <v>0</v>
      </c>
      <c r="G80" s="322">
        <v>0</v>
      </c>
      <c r="H80" s="313">
        <v>0</v>
      </c>
      <c r="I80" s="313">
        <v>0</v>
      </c>
      <c r="J80" s="126"/>
      <c r="K80" s="126"/>
      <c r="L80" s="140"/>
      <c r="M80" s="140"/>
      <c r="N80" s="125"/>
      <c r="O80" s="125"/>
      <c r="P80" s="124"/>
    </row>
    <row r="81" spans="1:16" s="108" customFormat="1" ht="13.5" customHeight="1">
      <c r="A81" s="142"/>
      <c r="B81" s="111" t="s">
        <v>12</v>
      </c>
      <c r="C81" s="187">
        <v>0</v>
      </c>
      <c r="D81" s="322">
        <v>0</v>
      </c>
      <c r="E81" s="322">
        <v>0</v>
      </c>
      <c r="F81" s="322">
        <v>0</v>
      </c>
      <c r="G81" s="322">
        <v>0</v>
      </c>
      <c r="H81" s="313">
        <v>0</v>
      </c>
      <c r="I81" s="313">
        <v>0</v>
      </c>
      <c r="J81" s="126"/>
      <c r="K81" s="126"/>
      <c r="L81" s="140"/>
      <c r="M81" s="140"/>
      <c r="N81" s="125"/>
      <c r="O81" s="125"/>
      <c r="P81" s="124"/>
    </row>
    <row r="82" spans="1:16" s="108" customFormat="1" ht="13.5" customHeight="1">
      <c r="A82" s="144"/>
      <c r="B82" s="115" t="s">
        <v>13</v>
      </c>
      <c r="C82" s="333">
        <v>0</v>
      </c>
      <c r="D82" s="334">
        <v>0</v>
      </c>
      <c r="E82" s="334">
        <v>0</v>
      </c>
      <c r="F82" s="334">
        <v>0</v>
      </c>
      <c r="G82" s="334">
        <v>0</v>
      </c>
      <c r="H82" s="328">
        <v>0</v>
      </c>
      <c r="I82" s="328">
        <v>0</v>
      </c>
      <c r="J82" s="126"/>
      <c r="K82" s="126"/>
      <c r="L82" s="140"/>
      <c r="M82" s="140"/>
      <c r="N82" s="125"/>
      <c r="O82" s="125"/>
      <c r="P82" s="124"/>
    </row>
    <row r="83" spans="1:13" s="108" customFormat="1" ht="13.5" customHeight="1">
      <c r="A83" s="147" t="s">
        <v>275</v>
      </c>
      <c r="B83" s="147"/>
      <c r="C83" s="199"/>
      <c r="D83" s="199"/>
      <c r="E83" s="199"/>
      <c r="F83" s="200"/>
      <c r="G83" s="200"/>
      <c r="H83" s="201"/>
      <c r="I83" s="201"/>
      <c r="L83" s="139"/>
      <c r="M83" s="139"/>
    </row>
    <row r="84" spans="1:13" s="108" customFormat="1" ht="13.5" customHeight="1">
      <c r="A84" s="74" t="s">
        <v>246</v>
      </c>
      <c r="B84" s="74"/>
      <c r="C84" s="202"/>
      <c r="D84" s="202"/>
      <c r="E84" s="202"/>
      <c r="F84" s="200"/>
      <c r="G84" s="200"/>
      <c r="H84" s="201"/>
      <c r="I84" s="201"/>
      <c r="L84" s="139"/>
      <c r="M84" s="139"/>
    </row>
    <row r="85" spans="1:13" s="108" customFormat="1" ht="18" customHeight="1">
      <c r="A85" s="484" t="s">
        <v>29</v>
      </c>
      <c r="B85" s="484"/>
      <c r="C85" s="484"/>
      <c r="D85" s="200"/>
      <c r="E85" s="200"/>
      <c r="F85" s="200"/>
      <c r="G85" s="200"/>
      <c r="H85" s="201"/>
      <c r="I85" s="201"/>
      <c r="L85" s="139"/>
      <c r="M85" s="139"/>
    </row>
    <row r="87" spans="3:7" ht="13.5">
      <c r="C87" s="146"/>
      <c r="D87" s="146"/>
      <c r="E87" s="146"/>
      <c r="F87" s="146"/>
      <c r="G87" s="146"/>
    </row>
    <row r="88" spans="3:7" ht="13.5">
      <c r="C88" s="146"/>
      <c r="D88" s="146"/>
      <c r="E88" s="146"/>
      <c r="F88" s="146"/>
      <c r="G88" s="146"/>
    </row>
    <row r="89" spans="3:7" ht="13.5">
      <c r="C89" s="146"/>
      <c r="D89" s="146"/>
      <c r="E89" s="146"/>
      <c r="F89" s="146"/>
      <c r="G89" s="146"/>
    </row>
    <row r="91" spans="3:7" ht="13.5">
      <c r="C91" s="146"/>
      <c r="D91" s="146"/>
      <c r="E91" s="146"/>
      <c r="F91" s="146"/>
      <c r="G91" s="146"/>
    </row>
    <row r="92" spans="3:7" ht="13.5">
      <c r="C92" s="146"/>
      <c r="D92" s="146"/>
      <c r="E92" s="146"/>
      <c r="F92" s="146"/>
      <c r="G92" s="146"/>
    </row>
    <row r="93" spans="3:7" ht="13.5">
      <c r="C93" s="146"/>
      <c r="D93" s="146"/>
      <c r="E93" s="146"/>
      <c r="F93" s="146"/>
      <c r="G93" s="146"/>
    </row>
    <row r="95" spans="3:7" ht="13.5">
      <c r="C95" s="146"/>
      <c r="D95" s="146"/>
      <c r="E95" s="146"/>
      <c r="F95" s="146"/>
      <c r="G95" s="146"/>
    </row>
    <row r="96" spans="3:7" ht="13.5">
      <c r="C96" s="146"/>
      <c r="D96" s="146"/>
      <c r="E96" s="146"/>
      <c r="F96" s="146"/>
      <c r="G96" s="146"/>
    </row>
    <row r="97" spans="3:7" ht="13.5">
      <c r="C97" s="146"/>
      <c r="D97" s="146"/>
      <c r="E97" s="146"/>
      <c r="F97" s="146"/>
      <c r="G97" s="146"/>
    </row>
  </sheetData>
  <sheetProtection/>
  <mergeCells count="10">
    <mergeCell ref="F6:F7"/>
    <mergeCell ref="A1:C1"/>
    <mergeCell ref="A85:C85"/>
    <mergeCell ref="D4:F4"/>
    <mergeCell ref="G6:G7"/>
    <mergeCell ref="H6:I6"/>
    <mergeCell ref="A3:I3"/>
    <mergeCell ref="A6:B7"/>
    <mergeCell ref="C6:C7"/>
    <mergeCell ref="D6:E6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fitToWidth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10.25390625" style="1" bestFit="1" customWidth="1"/>
    <col min="2" max="2" width="3.25390625" style="1" customWidth="1"/>
    <col min="3" max="8" width="13.00390625" style="1" customWidth="1"/>
    <col min="9" max="16384" width="9.00390625" style="1" customWidth="1"/>
  </cols>
  <sheetData>
    <row r="1" spans="1:3" ht="13.5">
      <c r="A1" s="487" t="s">
        <v>216</v>
      </c>
      <c r="B1" s="487"/>
      <c r="C1" s="487"/>
    </row>
    <row r="2" spans="1:7" ht="13.5">
      <c r="A2" s="497" t="s">
        <v>0</v>
      </c>
      <c r="B2" s="497"/>
      <c r="G2" s="238"/>
    </row>
    <row r="3" spans="1:8" ht="17.25">
      <c r="A3" s="483" t="s">
        <v>228</v>
      </c>
      <c r="B3" s="483"/>
      <c r="C3" s="483"/>
      <c r="D3" s="483"/>
      <c r="E3" s="483"/>
      <c r="F3" s="483"/>
      <c r="G3" s="483"/>
      <c r="H3" s="483"/>
    </row>
    <row r="4" spans="1:8" ht="13.5">
      <c r="A4" s="207"/>
      <c r="B4" s="207"/>
      <c r="C4" s="207"/>
      <c r="D4" s="207"/>
      <c r="E4" s="3" t="s">
        <v>393</v>
      </c>
      <c r="F4" s="207"/>
      <c r="G4" s="207"/>
      <c r="H4" s="4" t="s">
        <v>28</v>
      </c>
    </row>
    <row r="5" spans="2:8" ht="6" customHeight="1" thickBot="1">
      <c r="B5" s="207"/>
      <c r="C5" s="207"/>
      <c r="D5" s="155"/>
      <c r="E5" s="239"/>
      <c r="F5" s="155"/>
      <c r="G5" s="155"/>
      <c r="H5" s="216"/>
    </row>
    <row r="6" spans="1:9" s="108" customFormat="1" ht="16.5" customHeight="1" thickTop="1">
      <c r="A6" s="491" t="s">
        <v>39</v>
      </c>
      <c r="B6" s="491"/>
      <c r="C6" s="506" t="s">
        <v>38</v>
      </c>
      <c r="D6" s="506" t="s">
        <v>37</v>
      </c>
      <c r="E6" s="503" t="s">
        <v>36</v>
      </c>
      <c r="F6" s="503" t="s">
        <v>7</v>
      </c>
      <c r="G6" s="503" t="s">
        <v>35</v>
      </c>
      <c r="H6" s="505"/>
      <c r="I6" s="66"/>
    </row>
    <row r="7" spans="1:9" s="108" customFormat="1" ht="16.5" customHeight="1">
      <c r="A7" s="493"/>
      <c r="B7" s="493"/>
      <c r="C7" s="507"/>
      <c r="D7" s="507"/>
      <c r="E7" s="504"/>
      <c r="F7" s="504"/>
      <c r="G7" s="91" t="s">
        <v>223</v>
      </c>
      <c r="H7" s="241" t="s">
        <v>34</v>
      </c>
      <c r="I7" s="66"/>
    </row>
    <row r="8" spans="1:10" s="108" customFormat="1" ht="21" customHeight="1">
      <c r="A8" s="501" t="s">
        <v>334</v>
      </c>
      <c r="B8" s="502"/>
      <c r="C8" s="187">
        <v>114637417</v>
      </c>
      <c r="D8" s="188">
        <v>113033405</v>
      </c>
      <c r="E8" s="188">
        <v>102682</v>
      </c>
      <c r="F8" s="188">
        <v>1501331</v>
      </c>
      <c r="G8" s="189">
        <v>98.6</v>
      </c>
      <c r="H8" s="189">
        <v>98.4</v>
      </c>
      <c r="I8" s="243"/>
      <c r="J8" s="244"/>
    </row>
    <row r="9" spans="1:10" s="108" customFormat="1" ht="21" customHeight="1">
      <c r="A9" s="499">
        <v>30</v>
      </c>
      <c r="B9" s="500"/>
      <c r="C9" s="187">
        <v>119467967</v>
      </c>
      <c r="D9" s="188">
        <v>118096865</v>
      </c>
      <c r="E9" s="188">
        <v>95674</v>
      </c>
      <c r="F9" s="188">
        <v>1275427</v>
      </c>
      <c r="G9" s="189">
        <v>98.9</v>
      </c>
      <c r="H9" s="189">
        <v>98.6</v>
      </c>
      <c r="I9" s="243"/>
      <c r="J9" s="244"/>
    </row>
    <row r="10" spans="1:10" s="163" customFormat="1" ht="21" customHeight="1">
      <c r="A10" s="498" t="s">
        <v>398</v>
      </c>
      <c r="B10" s="498"/>
      <c r="C10" s="329">
        <v>120779912</v>
      </c>
      <c r="D10" s="330">
        <v>119563637</v>
      </c>
      <c r="E10" s="330">
        <v>103504</v>
      </c>
      <c r="F10" s="330">
        <v>1112772</v>
      </c>
      <c r="G10" s="331">
        <v>98.99298237607591</v>
      </c>
      <c r="H10" s="331">
        <v>98.9</v>
      </c>
      <c r="I10" s="243"/>
      <c r="J10" s="244"/>
    </row>
    <row r="11" spans="1:10" s="108" customFormat="1" ht="21" customHeight="1">
      <c r="A11" s="255"/>
      <c r="B11" s="255"/>
      <c r="C11" s="187"/>
      <c r="D11" s="188"/>
      <c r="E11" s="188"/>
      <c r="F11" s="188"/>
      <c r="G11" s="189"/>
      <c r="H11" s="189"/>
      <c r="I11" s="243"/>
      <c r="J11" s="244"/>
    </row>
    <row r="12" spans="1:10" s="108" customFormat="1" ht="21" customHeight="1">
      <c r="A12" s="255"/>
      <c r="B12" s="255" t="s">
        <v>11</v>
      </c>
      <c r="C12" s="187">
        <v>119516223</v>
      </c>
      <c r="D12" s="188">
        <v>119167043</v>
      </c>
      <c r="E12" s="188">
        <v>427</v>
      </c>
      <c r="F12" s="188">
        <v>348753</v>
      </c>
      <c r="G12" s="189">
        <v>99.70783882619851</v>
      </c>
      <c r="H12" s="189">
        <v>99.72331858338816</v>
      </c>
      <c r="I12" s="243"/>
      <c r="J12" s="244"/>
    </row>
    <row r="13" spans="1:10" s="108" customFormat="1" ht="21" customHeight="1">
      <c r="A13" s="446" t="s">
        <v>393</v>
      </c>
      <c r="B13" s="255" t="s">
        <v>12</v>
      </c>
      <c r="C13" s="187">
        <v>1263689</v>
      </c>
      <c r="D13" s="188">
        <v>396594</v>
      </c>
      <c r="E13" s="188">
        <v>103076</v>
      </c>
      <c r="F13" s="188">
        <v>764019</v>
      </c>
      <c r="G13" s="189">
        <v>31.383829407393748</v>
      </c>
      <c r="H13" s="189">
        <v>30.209558776864558</v>
      </c>
      <c r="I13" s="243"/>
      <c r="J13" s="244"/>
    </row>
    <row r="14" spans="2:10" s="108" customFormat="1" ht="21" customHeight="1">
      <c r="B14" s="108" t="s">
        <v>13</v>
      </c>
      <c r="C14" s="187">
        <v>120779912</v>
      </c>
      <c r="D14" s="188">
        <v>119563637</v>
      </c>
      <c r="E14" s="188">
        <v>103504</v>
      </c>
      <c r="F14" s="188">
        <v>1112772</v>
      </c>
      <c r="G14" s="189">
        <v>98.99298237607591</v>
      </c>
      <c r="H14" s="189">
        <v>98.85232666594219</v>
      </c>
      <c r="I14" s="243"/>
      <c r="J14" s="244"/>
    </row>
    <row r="15" spans="3:10" s="108" customFormat="1" ht="21" customHeight="1">
      <c r="C15" s="187"/>
      <c r="D15" s="188"/>
      <c r="E15" s="188"/>
      <c r="F15" s="188"/>
      <c r="G15" s="189"/>
      <c r="H15" s="189"/>
      <c r="I15" s="243"/>
      <c r="J15" s="244"/>
    </row>
    <row r="16" spans="2:10" s="108" customFormat="1" ht="21" customHeight="1">
      <c r="B16" s="108" t="s">
        <v>11</v>
      </c>
      <c r="C16" s="187">
        <v>69903572</v>
      </c>
      <c r="D16" s="188">
        <v>69620668</v>
      </c>
      <c r="E16" s="188">
        <v>427</v>
      </c>
      <c r="F16" s="188">
        <v>282478</v>
      </c>
      <c r="G16" s="189">
        <v>99.59529392861354</v>
      </c>
      <c r="H16" s="189">
        <v>99.63295848518052</v>
      </c>
      <c r="I16" s="243"/>
      <c r="J16" s="244"/>
    </row>
    <row r="17" spans="1:10" s="108" customFormat="1" ht="21" customHeight="1">
      <c r="A17" s="242" t="s">
        <v>33</v>
      </c>
      <c r="B17" s="108" t="s">
        <v>12</v>
      </c>
      <c r="C17" s="187">
        <v>928712</v>
      </c>
      <c r="D17" s="188">
        <v>314182</v>
      </c>
      <c r="E17" s="188">
        <v>80873</v>
      </c>
      <c r="F17" s="188">
        <v>533658</v>
      </c>
      <c r="G17" s="189">
        <v>33.829863294541255</v>
      </c>
      <c r="H17" s="189">
        <v>33.25428082648064</v>
      </c>
      <c r="I17" s="243"/>
      <c r="J17" s="244"/>
    </row>
    <row r="18" spans="1:10" s="108" customFormat="1" ht="21" customHeight="1">
      <c r="A18" s="242"/>
      <c r="B18" s="108" t="s">
        <v>13</v>
      </c>
      <c r="C18" s="187">
        <v>70832285</v>
      </c>
      <c r="D18" s="188">
        <v>69934849</v>
      </c>
      <c r="E18" s="188">
        <v>81300</v>
      </c>
      <c r="F18" s="188">
        <v>816136</v>
      </c>
      <c r="G18" s="189">
        <v>98.73301277800088</v>
      </c>
      <c r="H18" s="189">
        <v>98.57840815891157</v>
      </c>
      <c r="I18" s="243"/>
      <c r="J18" s="244"/>
    </row>
    <row r="19" spans="1:10" s="108" customFormat="1" ht="21" customHeight="1">
      <c r="A19" s="242"/>
      <c r="C19" s="187"/>
      <c r="D19" s="188"/>
      <c r="E19" s="188"/>
      <c r="F19" s="188"/>
      <c r="G19" s="189"/>
      <c r="H19" s="189"/>
      <c r="I19" s="243"/>
      <c r="J19" s="244"/>
    </row>
    <row r="20" spans="1:10" s="108" customFormat="1" ht="21" customHeight="1">
      <c r="A20" s="242"/>
      <c r="B20" s="108" t="s">
        <v>11</v>
      </c>
      <c r="C20" s="187">
        <v>16860050</v>
      </c>
      <c r="D20" s="188">
        <v>16793775</v>
      </c>
      <c r="E20" s="188">
        <v>0</v>
      </c>
      <c r="F20" s="188">
        <v>66275</v>
      </c>
      <c r="G20" s="189">
        <v>99.60691101153319</v>
      </c>
      <c r="H20" s="189">
        <v>99.55428076211092</v>
      </c>
      <c r="I20" s="243"/>
      <c r="J20" s="244"/>
    </row>
    <row r="21" spans="1:10" s="108" customFormat="1" ht="21" customHeight="1">
      <c r="A21" s="242" t="s">
        <v>244</v>
      </c>
      <c r="B21" s="108" t="s">
        <v>12</v>
      </c>
      <c r="C21" s="187">
        <v>334977</v>
      </c>
      <c r="D21" s="188">
        <v>82412</v>
      </c>
      <c r="E21" s="188">
        <v>22204</v>
      </c>
      <c r="F21" s="188">
        <v>230361</v>
      </c>
      <c r="G21" s="189">
        <v>24.602286127107234</v>
      </c>
      <c r="H21" s="189">
        <v>20.971940755432907</v>
      </c>
      <c r="I21" s="243"/>
      <c r="J21" s="244"/>
    </row>
    <row r="22" spans="1:10" s="108" customFormat="1" ht="21" customHeight="1">
      <c r="A22" s="242"/>
      <c r="B22" s="108" t="s">
        <v>13</v>
      </c>
      <c r="C22" s="187">
        <v>17195027</v>
      </c>
      <c r="D22" s="188">
        <v>16876187</v>
      </c>
      <c r="E22" s="188">
        <v>22204</v>
      </c>
      <c r="F22" s="188">
        <v>296636</v>
      </c>
      <c r="G22" s="189">
        <v>98.14574295230824</v>
      </c>
      <c r="H22" s="189">
        <v>97.75123807396741</v>
      </c>
      <c r="I22" s="243"/>
      <c r="J22" s="244"/>
    </row>
    <row r="23" spans="1:10" s="108" customFormat="1" ht="21" customHeight="1">
      <c r="A23" s="242"/>
      <c r="C23" s="187"/>
      <c r="D23" s="188"/>
      <c r="E23" s="188"/>
      <c r="F23" s="188"/>
      <c r="G23" s="189"/>
      <c r="H23" s="189"/>
      <c r="I23" s="243"/>
      <c r="J23" s="244"/>
    </row>
    <row r="24" spans="1:10" s="108" customFormat="1" ht="21" customHeight="1">
      <c r="A24" s="242"/>
      <c r="B24" s="108" t="s">
        <v>11</v>
      </c>
      <c r="C24" s="187">
        <v>32752600</v>
      </c>
      <c r="D24" s="188">
        <v>32752600</v>
      </c>
      <c r="E24" s="188">
        <v>0</v>
      </c>
      <c r="F24" s="188">
        <v>0</v>
      </c>
      <c r="G24" s="332">
        <v>100</v>
      </c>
      <c r="H24" s="332">
        <v>100</v>
      </c>
      <c r="I24" s="243"/>
      <c r="J24" s="244"/>
    </row>
    <row r="25" spans="1:10" s="108" customFormat="1" ht="21" customHeight="1">
      <c r="A25" s="242" t="s">
        <v>32</v>
      </c>
      <c r="B25" s="108" t="s">
        <v>12</v>
      </c>
      <c r="C25" s="187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243"/>
      <c r="J25" s="244"/>
    </row>
    <row r="26" spans="1:10" s="108" customFormat="1" ht="21" customHeight="1">
      <c r="A26" s="245"/>
      <c r="B26" s="245" t="s">
        <v>13</v>
      </c>
      <c r="C26" s="333">
        <v>32752600</v>
      </c>
      <c r="D26" s="334">
        <v>32752600</v>
      </c>
      <c r="E26" s="334">
        <v>0</v>
      </c>
      <c r="F26" s="334">
        <v>0</v>
      </c>
      <c r="G26" s="335">
        <v>100</v>
      </c>
      <c r="H26" s="335">
        <v>100</v>
      </c>
      <c r="I26" s="243"/>
      <c r="J26" s="244"/>
    </row>
    <row r="27" spans="1:3" s="108" customFormat="1" ht="16.5" customHeight="1">
      <c r="A27" s="481" t="s">
        <v>29</v>
      </c>
      <c r="B27" s="481"/>
      <c r="C27" s="481"/>
    </row>
    <row r="29" spans="3:6" ht="13.5">
      <c r="C29" s="246"/>
      <c r="D29" s="246"/>
      <c r="E29" s="246"/>
      <c r="F29" s="246"/>
    </row>
    <row r="30" spans="3:6" ht="13.5">
      <c r="C30" s="246"/>
      <c r="D30" s="246"/>
      <c r="E30" s="246"/>
      <c r="F30" s="246"/>
    </row>
    <row r="31" spans="3:6" ht="13.5">
      <c r="C31" s="246"/>
      <c r="D31" s="246"/>
      <c r="E31" s="246"/>
      <c r="F31" s="246"/>
    </row>
    <row r="32" spans="3:6" ht="13.5">
      <c r="C32" s="247"/>
      <c r="D32" s="247"/>
      <c r="E32" s="247"/>
      <c r="F32" s="247"/>
    </row>
    <row r="33" spans="3:6" ht="13.5">
      <c r="C33" s="247"/>
      <c r="D33" s="247"/>
      <c r="E33" s="247"/>
      <c r="F33" s="247"/>
    </row>
  </sheetData>
  <sheetProtection/>
  <mergeCells count="13">
    <mergeCell ref="C6:C7"/>
    <mergeCell ref="D6:D7"/>
    <mergeCell ref="E6:E7"/>
    <mergeCell ref="A27:C27"/>
    <mergeCell ref="A1:C1"/>
    <mergeCell ref="A2:B2"/>
    <mergeCell ref="A10:B10"/>
    <mergeCell ref="A9:B9"/>
    <mergeCell ref="A8:B8"/>
    <mergeCell ref="A6:B7"/>
    <mergeCell ref="A3:H3"/>
    <mergeCell ref="F6:F7"/>
    <mergeCell ref="G6:H6"/>
  </mergeCells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1968503937007874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="115" zoomScaleSheetLayoutView="115" zoomScalePageLayoutView="0" workbookViewId="0" topLeftCell="A1">
      <selection activeCell="G5" sqref="G5"/>
    </sheetView>
  </sheetViews>
  <sheetFormatPr defaultColWidth="9.00390625" defaultRowHeight="13.5"/>
  <cols>
    <col min="1" max="1" width="18.375" style="1" customWidth="1"/>
    <col min="2" max="6" width="14.75390625" style="1" customWidth="1"/>
    <col min="7" max="16384" width="9.00390625" style="1" customWidth="1"/>
  </cols>
  <sheetData>
    <row r="1" ht="13.5">
      <c r="A1" s="236" t="s">
        <v>216</v>
      </c>
    </row>
    <row r="2" spans="1:5" ht="13.5">
      <c r="A2" s="2" t="s">
        <v>0</v>
      </c>
      <c r="E2" s="238"/>
    </row>
    <row r="3" spans="1:6" ht="17.25">
      <c r="A3" s="483" t="s">
        <v>320</v>
      </c>
      <c r="B3" s="483"/>
      <c r="C3" s="483"/>
      <c r="D3" s="483"/>
      <c r="E3" s="483"/>
      <c r="F3" s="483"/>
    </row>
    <row r="4" spans="1:7" ht="13.5">
      <c r="A4" s="207"/>
      <c r="B4" s="508" t="s">
        <v>398</v>
      </c>
      <c r="C4" s="508"/>
      <c r="D4" s="508"/>
      <c r="E4" s="508"/>
      <c r="F4" s="4" t="s">
        <v>45</v>
      </c>
      <c r="G4" s="207"/>
    </row>
    <row r="5" spans="2:7" ht="6" customHeight="1" thickBot="1">
      <c r="B5" s="239"/>
      <c r="C5" s="239"/>
      <c r="D5" s="239"/>
      <c r="E5" s="239"/>
      <c r="F5" s="216"/>
      <c r="G5" s="207"/>
    </row>
    <row r="6" spans="1:7" s="108" customFormat="1" ht="15" customHeight="1" thickTop="1">
      <c r="A6" s="492" t="s">
        <v>1</v>
      </c>
      <c r="B6" s="503" t="s">
        <v>2</v>
      </c>
      <c r="C6" s="503" t="s">
        <v>3</v>
      </c>
      <c r="D6" s="503" t="s">
        <v>6</v>
      </c>
      <c r="E6" s="503" t="s">
        <v>35</v>
      </c>
      <c r="F6" s="505"/>
      <c r="G6" s="66"/>
    </row>
    <row r="7" spans="1:7" s="108" customFormat="1" ht="15" customHeight="1">
      <c r="A7" s="509"/>
      <c r="B7" s="504"/>
      <c r="C7" s="504"/>
      <c r="D7" s="504"/>
      <c r="E7" s="240" t="s">
        <v>9</v>
      </c>
      <c r="F7" s="241" t="s">
        <v>44</v>
      </c>
      <c r="G7" s="66"/>
    </row>
    <row r="8" spans="1:8" s="108" customFormat="1" ht="15" customHeight="1">
      <c r="A8" s="63" t="s">
        <v>334</v>
      </c>
      <c r="B8" s="248">
        <v>13608454</v>
      </c>
      <c r="C8" s="248">
        <v>13618815</v>
      </c>
      <c r="D8" s="248">
        <v>13618815</v>
      </c>
      <c r="E8" s="249">
        <v>100.1</v>
      </c>
      <c r="F8" s="249">
        <v>100</v>
      </c>
      <c r="G8" s="250"/>
      <c r="H8" s="250"/>
    </row>
    <row r="9" spans="1:8" s="108" customFormat="1" ht="15" customHeight="1">
      <c r="A9" s="63">
        <v>30</v>
      </c>
      <c r="B9" s="248">
        <v>15118387</v>
      </c>
      <c r="C9" s="248">
        <v>15160216</v>
      </c>
      <c r="D9" s="248">
        <v>15160216</v>
      </c>
      <c r="E9" s="249">
        <v>100.3</v>
      </c>
      <c r="F9" s="249">
        <v>100</v>
      </c>
      <c r="G9" s="250"/>
      <c r="H9" s="250"/>
    </row>
    <row r="10" spans="1:8" s="163" customFormat="1" ht="15" customHeight="1">
      <c r="A10" s="75" t="s">
        <v>398</v>
      </c>
      <c r="B10" s="336">
        <v>14842169</v>
      </c>
      <c r="C10" s="336">
        <v>14796833</v>
      </c>
      <c r="D10" s="336">
        <v>14796833</v>
      </c>
      <c r="E10" s="337">
        <v>99.69454599257023</v>
      </c>
      <c r="F10" s="337">
        <v>100</v>
      </c>
      <c r="G10" s="250"/>
      <c r="H10" s="250"/>
    </row>
    <row r="11" spans="1:6" s="163" customFormat="1" ht="15" customHeight="1">
      <c r="A11" s="251"/>
      <c r="B11" s="336"/>
      <c r="C11" s="336"/>
      <c r="D11" s="336"/>
      <c r="E11" s="337"/>
      <c r="F11" s="337"/>
    </row>
    <row r="12" spans="1:8" s="163" customFormat="1" ht="15" customHeight="1">
      <c r="A12" s="65" t="s">
        <v>242</v>
      </c>
      <c r="B12" s="338">
        <v>13067836</v>
      </c>
      <c r="C12" s="338">
        <v>13074661</v>
      </c>
      <c r="D12" s="338">
        <v>13074661</v>
      </c>
      <c r="E12" s="339">
        <v>100.05222746903159</v>
      </c>
      <c r="F12" s="339">
        <v>100</v>
      </c>
      <c r="G12" s="250"/>
      <c r="H12" s="250"/>
    </row>
    <row r="13" spans="1:8" s="108" customFormat="1" ht="15" customHeight="1">
      <c r="A13" s="65" t="s">
        <v>243</v>
      </c>
      <c r="B13" s="338">
        <v>1564260</v>
      </c>
      <c r="C13" s="338">
        <v>1527674</v>
      </c>
      <c r="D13" s="338">
        <v>1527674</v>
      </c>
      <c r="E13" s="339">
        <v>97.66113050260186</v>
      </c>
      <c r="F13" s="339">
        <v>100</v>
      </c>
      <c r="G13" s="250"/>
      <c r="H13" s="250"/>
    </row>
    <row r="14" spans="1:8" s="108" customFormat="1" ht="15" customHeight="1">
      <c r="A14" s="65" t="s">
        <v>42</v>
      </c>
      <c r="B14" s="248">
        <v>84955</v>
      </c>
      <c r="C14" s="248">
        <v>80814</v>
      </c>
      <c r="D14" s="248">
        <v>80814</v>
      </c>
      <c r="E14" s="249">
        <v>95.12565475840151</v>
      </c>
      <c r="F14" s="249">
        <v>100</v>
      </c>
      <c r="G14" s="250"/>
      <c r="H14" s="250"/>
    </row>
    <row r="15" spans="1:8" s="108" customFormat="1" ht="15" customHeight="1">
      <c r="A15" s="65" t="s">
        <v>399</v>
      </c>
      <c r="B15" s="248">
        <v>80254</v>
      </c>
      <c r="C15" s="248">
        <v>68795</v>
      </c>
      <c r="D15" s="248">
        <v>68795</v>
      </c>
      <c r="E15" s="249">
        <v>85.72158397089241</v>
      </c>
      <c r="F15" s="249">
        <v>100</v>
      </c>
      <c r="G15" s="250"/>
      <c r="H15" s="250"/>
    </row>
    <row r="16" spans="1:8" s="108" customFormat="1" ht="15" customHeight="1">
      <c r="A16" s="65" t="s">
        <v>43</v>
      </c>
      <c r="B16" s="248">
        <v>1</v>
      </c>
      <c r="C16" s="248">
        <v>1</v>
      </c>
      <c r="D16" s="248">
        <v>1</v>
      </c>
      <c r="E16" s="249">
        <v>100</v>
      </c>
      <c r="F16" s="249">
        <v>100</v>
      </c>
      <c r="G16" s="250"/>
      <c r="H16" s="250"/>
    </row>
    <row r="17" spans="1:8" s="108" customFormat="1" ht="15" customHeight="1">
      <c r="A17" s="65" t="s">
        <v>400</v>
      </c>
      <c r="B17" s="248">
        <v>44614</v>
      </c>
      <c r="C17" s="248">
        <v>44614</v>
      </c>
      <c r="D17" s="248">
        <v>44614</v>
      </c>
      <c r="E17" s="249">
        <v>100</v>
      </c>
      <c r="F17" s="249">
        <v>100</v>
      </c>
      <c r="G17" s="250"/>
      <c r="H17" s="250"/>
    </row>
    <row r="18" spans="1:8" s="108" customFormat="1" ht="15" customHeight="1">
      <c r="A18" s="237" t="s">
        <v>41</v>
      </c>
      <c r="B18" s="340">
        <v>249</v>
      </c>
      <c r="C18" s="341">
        <v>274</v>
      </c>
      <c r="D18" s="341">
        <v>274</v>
      </c>
      <c r="E18" s="342">
        <v>110.04016064257027</v>
      </c>
      <c r="F18" s="342">
        <v>100</v>
      </c>
      <c r="G18" s="250"/>
      <c r="H18" s="250"/>
    </row>
    <row r="19" s="108" customFormat="1" ht="15.75" customHeight="1">
      <c r="A19" s="108" t="s">
        <v>40</v>
      </c>
    </row>
    <row r="21" spans="2:4" ht="13.5">
      <c r="B21" s="252"/>
      <c r="C21" s="252"/>
      <c r="D21" s="252"/>
    </row>
  </sheetData>
  <sheetProtection/>
  <mergeCells count="7">
    <mergeCell ref="E6:F6"/>
    <mergeCell ref="A3:F3"/>
    <mergeCell ref="B4:E4"/>
    <mergeCell ref="A6:A7"/>
    <mergeCell ref="B6:B7"/>
    <mergeCell ref="C6:C7"/>
    <mergeCell ref="D6:D7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showGridLines="0"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13.75390625" style="5" customWidth="1"/>
    <col min="2" max="5" width="13.00390625" style="5" customWidth="1"/>
    <col min="6" max="7" width="13.00390625" style="6" customWidth="1"/>
    <col min="8" max="8" width="12.75390625" style="5" bestFit="1" customWidth="1"/>
    <col min="9" max="9" width="12.875" style="5" customWidth="1"/>
    <col min="10" max="16384" width="9.00390625" style="5" customWidth="1"/>
  </cols>
  <sheetData>
    <row r="1" ht="13.5">
      <c r="A1" s="78" t="s">
        <v>216</v>
      </c>
    </row>
    <row r="2" ht="13.5">
      <c r="A2" s="6" t="s">
        <v>0</v>
      </c>
    </row>
    <row r="3" spans="1:7" ht="17.25">
      <c r="A3" s="482" t="s">
        <v>321</v>
      </c>
      <c r="B3" s="482"/>
      <c r="C3" s="482"/>
      <c r="D3" s="482"/>
      <c r="E3" s="482"/>
      <c r="F3" s="482"/>
      <c r="G3" s="482"/>
    </row>
    <row r="4" spans="1:7" s="22" customFormat="1" ht="12">
      <c r="A4" s="178"/>
      <c r="B4" s="178"/>
      <c r="C4" s="178"/>
      <c r="D4" s="178"/>
      <c r="E4" s="178"/>
      <c r="F4" s="178"/>
      <c r="G4" s="179" t="s">
        <v>307</v>
      </c>
    </row>
    <row r="5" spans="1:7" ht="6" customHeight="1" thickBot="1">
      <c r="A5" s="9"/>
      <c r="B5" s="9"/>
      <c r="C5" s="9"/>
      <c r="D5" s="9"/>
      <c r="E5" s="8"/>
      <c r="F5" s="14"/>
      <c r="G5" s="14"/>
    </row>
    <row r="6" spans="1:7" s="22" customFormat="1" ht="16.5" customHeight="1" thickTop="1">
      <c r="A6" s="510" t="s">
        <v>1</v>
      </c>
      <c r="B6" s="512" t="s">
        <v>334</v>
      </c>
      <c r="C6" s="513"/>
      <c r="D6" s="514" t="s">
        <v>367</v>
      </c>
      <c r="E6" s="515"/>
      <c r="F6" s="516" t="s">
        <v>393</v>
      </c>
      <c r="G6" s="517"/>
    </row>
    <row r="7" spans="1:7" s="22" customFormat="1" ht="16.5" customHeight="1">
      <c r="A7" s="511"/>
      <c r="B7" s="24" t="s">
        <v>56</v>
      </c>
      <c r="C7" s="23" t="s">
        <v>55</v>
      </c>
      <c r="D7" s="24" t="s">
        <v>56</v>
      </c>
      <c r="E7" s="23" t="s">
        <v>55</v>
      </c>
      <c r="F7" s="86" t="s">
        <v>56</v>
      </c>
      <c r="G7" s="68" t="s">
        <v>55</v>
      </c>
    </row>
    <row r="8" spans="1:9" s="22" customFormat="1" ht="21" customHeight="1">
      <c r="A8" s="148" t="s">
        <v>54</v>
      </c>
      <c r="B8" s="180">
        <v>227244</v>
      </c>
      <c r="C8" s="180">
        <v>224208</v>
      </c>
      <c r="D8" s="192">
        <v>240942</v>
      </c>
      <c r="E8" s="192">
        <v>237774</v>
      </c>
      <c r="F8" s="358">
        <v>242864</v>
      </c>
      <c r="G8" s="358">
        <v>238436</v>
      </c>
      <c r="H8" s="87"/>
      <c r="I8" s="87"/>
    </row>
    <row r="9" spans="1:7" s="22" customFormat="1" ht="21" customHeight="1">
      <c r="A9" s="59" t="s">
        <v>53</v>
      </c>
      <c r="B9" s="180">
        <v>71230</v>
      </c>
      <c r="C9" s="180">
        <v>70490</v>
      </c>
      <c r="D9" s="164">
        <v>75454</v>
      </c>
      <c r="E9" s="164">
        <v>74769</v>
      </c>
      <c r="F9" s="359">
        <v>74084</v>
      </c>
      <c r="G9" s="359">
        <v>73276</v>
      </c>
    </row>
    <row r="10" spans="1:7" s="22" customFormat="1" ht="21" customHeight="1">
      <c r="A10" s="59" t="s">
        <v>52</v>
      </c>
      <c r="B10" s="180">
        <v>57345</v>
      </c>
      <c r="C10" s="180">
        <v>57168</v>
      </c>
      <c r="D10" s="164">
        <v>61320</v>
      </c>
      <c r="E10" s="164">
        <v>61156</v>
      </c>
      <c r="F10" s="359">
        <v>58201</v>
      </c>
      <c r="G10" s="359">
        <v>58055</v>
      </c>
    </row>
    <row r="11" spans="1:7" s="22" customFormat="1" ht="21" customHeight="1">
      <c r="A11" s="59" t="s">
        <v>51</v>
      </c>
      <c r="B11" s="180">
        <v>13885</v>
      </c>
      <c r="C11" s="180">
        <v>13322</v>
      </c>
      <c r="D11" s="164">
        <v>14134</v>
      </c>
      <c r="E11" s="164">
        <v>13613</v>
      </c>
      <c r="F11" s="359">
        <v>15833</v>
      </c>
      <c r="G11" s="359">
        <v>15221</v>
      </c>
    </row>
    <row r="12" spans="1:7" s="22" customFormat="1" ht="21" customHeight="1">
      <c r="A12" s="59" t="s">
        <v>50</v>
      </c>
      <c r="B12" s="180">
        <v>46093</v>
      </c>
      <c r="C12" s="180">
        <v>45942</v>
      </c>
      <c r="D12" s="164">
        <v>50782</v>
      </c>
      <c r="E12" s="164">
        <v>50614</v>
      </c>
      <c r="F12" s="359">
        <v>49825</v>
      </c>
      <c r="G12" s="359">
        <v>49463</v>
      </c>
    </row>
    <row r="13" spans="1:7" s="22" customFormat="1" ht="21" customHeight="1">
      <c r="A13" s="59" t="s">
        <v>49</v>
      </c>
      <c r="B13" s="180">
        <v>8006</v>
      </c>
      <c r="C13" s="180">
        <v>7859</v>
      </c>
      <c r="D13" s="164">
        <v>8294</v>
      </c>
      <c r="E13" s="164">
        <v>7826</v>
      </c>
      <c r="F13" s="359">
        <v>9827</v>
      </c>
      <c r="G13" s="359">
        <v>9565</v>
      </c>
    </row>
    <row r="14" spans="1:7" s="22" customFormat="1" ht="21" customHeight="1">
      <c r="A14" s="59" t="s">
        <v>48</v>
      </c>
      <c r="B14" s="235">
        <v>1</v>
      </c>
      <c r="C14" s="235">
        <v>0</v>
      </c>
      <c r="D14" s="165">
        <v>1</v>
      </c>
      <c r="E14" s="165">
        <v>0</v>
      </c>
      <c r="F14" s="360">
        <v>1</v>
      </c>
      <c r="G14" s="459">
        <v>0</v>
      </c>
    </row>
    <row r="15" spans="1:7" s="22" customFormat="1" ht="21" customHeight="1">
      <c r="A15" s="149" t="s">
        <v>47</v>
      </c>
      <c r="B15" s="180">
        <v>100543</v>
      </c>
      <c r="C15" s="180">
        <v>98549</v>
      </c>
      <c r="D15" s="164">
        <v>105379</v>
      </c>
      <c r="E15" s="164">
        <v>103536</v>
      </c>
      <c r="F15" s="359">
        <v>108089</v>
      </c>
      <c r="G15" s="359">
        <v>105096</v>
      </c>
    </row>
    <row r="16" spans="1:7" s="22" customFormat="1" ht="21" customHeight="1">
      <c r="A16" s="59" t="s">
        <v>46</v>
      </c>
      <c r="B16" s="180">
        <v>379</v>
      </c>
      <c r="C16" s="180">
        <v>377</v>
      </c>
      <c r="D16" s="164">
        <v>373</v>
      </c>
      <c r="E16" s="164">
        <v>372</v>
      </c>
      <c r="F16" s="359">
        <v>355</v>
      </c>
      <c r="G16" s="359">
        <v>354</v>
      </c>
    </row>
    <row r="17" spans="1:7" s="22" customFormat="1" ht="21" customHeight="1">
      <c r="A17" s="76" t="s">
        <v>106</v>
      </c>
      <c r="B17" s="181">
        <v>992</v>
      </c>
      <c r="C17" s="181">
        <v>991</v>
      </c>
      <c r="D17" s="181">
        <v>658</v>
      </c>
      <c r="E17" s="181">
        <v>657</v>
      </c>
      <c r="F17" s="361">
        <v>681</v>
      </c>
      <c r="G17" s="361">
        <v>680</v>
      </c>
    </row>
    <row r="18" spans="1:7" s="108" customFormat="1" ht="17.25" customHeight="1">
      <c r="A18" s="449" t="s">
        <v>311</v>
      </c>
      <c r="B18" s="255"/>
      <c r="C18" s="255"/>
      <c r="D18" s="255"/>
      <c r="E18" s="255"/>
      <c r="F18" s="190"/>
      <c r="G18" s="190"/>
    </row>
    <row r="19" spans="1:7" s="108" customFormat="1" ht="17.25" customHeight="1">
      <c r="A19" s="449" t="s">
        <v>369</v>
      </c>
      <c r="B19" s="255"/>
      <c r="C19" s="255"/>
      <c r="D19" s="255"/>
      <c r="E19" s="255"/>
      <c r="F19" s="190"/>
      <c r="G19" s="190"/>
    </row>
    <row r="20" spans="1:7" s="22" customFormat="1" ht="17.25" customHeight="1">
      <c r="A20" s="74" t="s">
        <v>306</v>
      </c>
      <c r="F20" s="61"/>
      <c r="G20" s="61"/>
    </row>
    <row r="22" spans="2:8" ht="13.5">
      <c r="B22" s="103"/>
      <c r="C22" s="103"/>
      <c r="D22" s="103"/>
      <c r="E22" s="103"/>
      <c r="F22" s="103"/>
      <c r="G22" s="103"/>
      <c r="H22" s="103"/>
    </row>
  </sheetData>
  <sheetProtection/>
  <mergeCells count="5">
    <mergeCell ref="A3:G3"/>
    <mergeCell ref="A6:A7"/>
    <mergeCell ref="B6:C6"/>
    <mergeCell ref="D6:E6"/>
    <mergeCell ref="F6:G6"/>
  </mergeCells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永田 真菜</dc:creator>
  <cp:keywords/>
  <dc:description/>
  <cp:lastModifiedBy>和田 恭典</cp:lastModifiedBy>
  <cp:lastPrinted>2021-03-09T01:19:03Z</cp:lastPrinted>
  <dcterms:created xsi:type="dcterms:W3CDTF">2004-12-31T04:38:23Z</dcterms:created>
  <dcterms:modified xsi:type="dcterms:W3CDTF">2022-04-25T23:59:02Z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