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2120" windowHeight="9120" activeTab="0"/>
  </bookViews>
  <sheets>
    <sheet name="表２１（総数）" sheetId="1" r:id="rId1"/>
    <sheet name="表２１（男）" sheetId="2" r:id="rId2"/>
    <sheet name="表２１（女）" sheetId="3" r:id="rId3"/>
  </sheets>
  <definedNames>
    <definedName name="_xlnm.Print_Area" localSheetId="2">'表２１（女）'!$A$1:$W$43</definedName>
    <definedName name="_xlnm.Print_Area" localSheetId="0">'表２１（総数）'!$A$1:$W$43</definedName>
    <definedName name="_xlnm.Print_Area" localSheetId="1">'表２１（男）'!$A$1:$W$43</definedName>
  </definedNames>
  <calcPr fullCalcOnLoad="1"/>
</workbook>
</file>

<file path=xl/sharedStrings.xml><?xml version="1.0" encoding="utf-8"?>
<sst xmlns="http://schemas.openxmlformats.org/spreadsheetml/2006/main" count="192" uniqueCount="68">
  <si>
    <t>90～</t>
  </si>
  <si>
    <t>今立町</t>
  </si>
  <si>
    <t>表２１　市町村別・年齢（5歳階級）別人口（総数）</t>
  </si>
  <si>
    <t>表２１　市町村別・年齢（5歳階級）別人口（男）</t>
  </si>
  <si>
    <t>表２１　市町村別・年齢（5歳階級）別人口（女）</t>
  </si>
  <si>
    <t>平成15年10月1日現在</t>
  </si>
  <si>
    <t>(単位：人）</t>
  </si>
  <si>
    <t>市町村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</si>
  <si>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</si>
  <si>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</si>
  <si>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</si>
  <si>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</si>
  <si>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</si>
  <si>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</si>
  <si>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</si>
  <si>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</si>
  <si>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</si>
  <si>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</si>
  <si>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</si>
  <si>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</si>
  <si>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</si>
  <si>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</si>
  <si>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</si>
  <si>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</si>
  <si>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</si>
  <si>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</si>
  <si>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合計</t>
  </si>
  <si>
    <t>県計</t>
  </si>
  <si>
    <t>市計</t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</si>
  <si>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</si>
  <si>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</si>
  <si>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</si>
  <si>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</si>
  <si>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</si>
  <si>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</si>
  <si>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</si>
  <si>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</si>
  <si>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</si>
  <si>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</si>
  <si>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</si>
  <si>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</si>
  <si>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</si>
  <si>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</si>
  <si>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</si>
  <si>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</si>
  <si>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</si>
  <si>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</si>
  <si>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</si>
  <si>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</si>
  <si>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</si>
  <si>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</si>
  <si>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</si>
  <si>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</si>
  <si>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</si>
  <si>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</si>
  <si>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</si>
  <si>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</si>
  <si>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</si>
  <si>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</si>
  <si>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</si>
  <si>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</si>
  <si>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</si>
  <si>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</si>
  <si>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</si>
  <si>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(注)年齢不詳</t>
  </si>
  <si>
    <t>県計295人、市計272人、町村計23人、福井市174人、敦賀市11人、大野市13人、鯖江市74人、金津町3人、丸岡町3人、坂井町16人、高浜町1人を合計に含む。</t>
  </si>
  <si>
    <t>県計214人、市計202人、町村計12人、福井市138人、敦賀市11人、大野市7人、鯖江市46人、丸岡町2人、坂井町9人、高浜町1人を合計に含む。</t>
  </si>
  <si>
    <t>県計81人、市計70人、町村計11人、福井市36人、大野市6人、鯖江市28人、金津町3人、丸岡町1人、坂井町7人を合計に含む。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</si>
</sst>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_ * #,##0.00;_ * \-#,##0.00;_ * &quot;-&quot;??;_ @_ "/>
    <numFmt numFmtId="178" formatCode="_ * #,##0;_ * \-#,##0;_ * &quot;-&quot;??;_ @_ "/>
    <numFmt numFmtId="179" formatCode="0.0%"/>
    <numFmt numFmtId="180" formatCode="#,##0_);[Red]\(#,##0\)"/>
    <numFmt numFmtId="181" formatCode="#,##0_ "/>
    <numFmt numFmtId="182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21" applyFont="1" applyBorder="1" applyAlignment="1">
      <alignment horizontal="distributed" vertical="center"/>
    </xf>
    <xf numFmtId="0" fontId="7" fillId="0" borderId="3" xfId="21" applyFont="1" applyBorder="1" applyAlignment="1">
      <alignment horizontal="center" vertical="center"/>
    </xf>
    <xf numFmtId="0" fontId="7" fillId="0" borderId="4" xfId="21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180" fontId="7" fillId="0" borderId="0" xfId="0" applyNumberFormat="1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21" applyFont="1" applyBorder="1" applyAlignment="1">
      <alignment horizontal="distributed" vertical="center"/>
    </xf>
    <xf numFmtId="0" fontId="7" fillId="0" borderId="8" xfId="21" applyFont="1" applyBorder="1" applyAlignment="1">
      <alignment horizontal="center" vertical="center"/>
    </xf>
    <xf numFmtId="182" fontId="7" fillId="0" borderId="9" xfId="21" applyNumberFormat="1" applyFont="1" applyBorder="1" applyAlignment="1">
      <alignment vertical="center"/>
    </xf>
    <xf numFmtId="182" fontId="7" fillId="0" borderId="10" xfId="21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21" applyFont="1" applyBorder="1" applyAlignment="1">
      <alignment horizontal="distributed" vertical="center"/>
    </xf>
    <xf numFmtId="0" fontId="7" fillId="0" borderId="13" xfId="21" applyFont="1" applyBorder="1" applyAlignment="1">
      <alignment horizontal="center" vertical="center"/>
    </xf>
    <xf numFmtId="182" fontId="7" fillId="0" borderId="14" xfId="21" applyNumberFormat="1" applyFont="1" applyBorder="1" applyAlignment="1">
      <alignment vertical="center"/>
    </xf>
    <xf numFmtId="182" fontId="7" fillId="0" borderId="15" xfId="21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21" applyFont="1" applyBorder="1" applyAlignment="1">
      <alignment horizontal="distributed" vertical="center"/>
    </xf>
    <xf numFmtId="0" fontId="7" fillId="0" borderId="18" xfId="21" applyFont="1" applyBorder="1" applyAlignment="1">
      <alignment horizontal="center" vertical="center"/>
    </xf>
    <xf numFmtId="182" fontId="7" fillId="0" borderId="19" xfId="21" applyNumberFormat="1" applyFont="1" applyBorder="1" applyAlignment="1">
      <alignment vertical="center"/>
    </xf>
    <xf numFmtId="182" fontId="7" fillId="0" borderId="20" xfId="21" applyNumberFormat="1" applyFont="1" applyBorder="1" applyAlignment="1" applyProtection="1">
      <alignment vertical="center"/>
      <protection/>
    </xf>
    <xf numFmtId="0" fontId="7" fillId="0" borderId="21" xfId="0" applyFont="1" applyBorder="1" applyAlignment="1">
      <alignment vertical="center"/>
    </xf>
    <xf numFmtId="0" fontId="7" fillId="0" borderId="22" xfId="21" applyFont="1" applyBorder="1" applyAlignment="1">
      <alignment horizontal="distributed" vertical="center"/>
    </xf>
    <xf numFmtId="0" fontId="7" fillId="0" borderId="23" xfId="21" applyFont="1" applyBorder="1" applyAlignment="1">
      <alignment horizontal="center" vertical="center"/>
    </xf>
    <xf numFmtId="182" fontId="7" fillId="0" borderId="24" xfId="21" applyNumberFormat="1" applyFont="1" applyBorder="1" applyAlignment="1">
      <alignment vertical="center"/>
    </xf>
    <xf numFmtId="182" fontId="7" fillId="0" borderId="25" xfId="21" applyNumberFormat="1" applyFont="1" applyBorder="1" applyAlignment="1" applyProtection="1">
      <alignment vertical="center"/>
      <protection/>
    </xf>
    <xf numFmtId="182" fontId="7" fillId="0" borderId="24" xfId="21" applyNumberFormat="1" applyFont="1" applyBorder="1" applyAlignment="1" applyProtection="1">
      <alignment vertical="center"/>
      <protection/>
    </xf>
    <xf numFmtId="0" fontId="7" fillId="0" borderId="22" xfId="22" applyFont="1" applyBorder="1" applyAlignment="1">
      <alignment horizontal="distributed" vertical="center"/>
    </xf>
    <xf numFmtId="0" fontId="7" fillId="0" borderId="23" xfId="22" applyFont="1" applyBorder="1" applyAlignment="1">
      <alignment horizontal="center" vertical="center"/>
    </xf>
    <xf numFmtId="182" fontId="7" fillId="0" borderId="24" xfId="22" applyNumberFormat="1" applyFont="1" applyBorder="1" applyAlignment="1">
      <alignment vertical="center"/>
    </xf>
    <xf numFmtId="182" fontId="7" fillId="0" borderId="25" xfId="22" applyNumberFormat="1" applyFont="1" applyBorder="1" applyAlignment="1" applyProtection="1">
      <alignment vertical="center"/>
      <protection/>
    </xf>
    <xf numFmtId="0" fontId="7" fillId="0" borderId="23" xfId="22" applyFont="1" applyBorder="1" applyAlignment="1">
      <alignment vertical="center"/>
    </xf>
    <xf numFmtId="0" fontId="7" fillId="0" borderId="22" xfId="22" applyFont="1" applyBorder="1" applyAlignment="1" applyProtection="1">
      <alignment horizontal="distributed" vertical="center"/>
      <protection locked="0"/>
    </xf>
    <xf numFmtId="0" fontId="7" fillId="0" borderId="23" xfId="22" applyFont="1" applyBorder="1" applyAlignment="1" applyProtection="1">
      <alignment horizontal="center" vertical="center"/>
      <protection locked="0"/>
    </xf>
    <xf numFmtId="182" fontId="7" fillId="0" borderId="24" xfId="22" applyNumberFormat="1" applyFont="1" applyBorder="1" applyAlignment="1" applyProtection="1">
      <alignment vertical="center"/>
      <protection/>
    </xf>
    <xf numFmtId="0" fontId="7" fillId="0" borderId="22" xfId="23" applyFont="1" applyBorder="1" applyAlignment="1" applyProtection="1">
      <alignment horizontal="distributed" vertical="center"/>
      <protection/>
    </xf>
    <xf numFmtId="0" fontId="7" fillId="0" borderId="23" xfId="23" applyFont="1" applyBorder="1" applyAlignment="1" applyProtection="1">
      <alignment horizontal="right" vertical="center"/>
      <protection/>
    </xf>
    <xf numFmtId="182" fontId="7" fillId="0" borderId="24" xfId="23" applyNumberFormat="1" applyFont="1" applyBorder="1" applyAlignment="1" applyProtection="1">
      <alignment vertical="center"/>
      <protection locked="0"/>
    </xf>
    <xf numFmtId="182" fontId="7" fillId="0" borderId="24" xfId="23" applyNumberFormat="1" applyFont="1" applyBorder="1" applyAlignment="1" applyProtection="1">
      <alignment horizontal="right" vertical="center"/>
      <protection/>
    </xf>
    <xf numFmtId="182" fontId="7" fillId="0" borderId="24" xfId="23" applyNumberFormat="1" applyFont="1" applyBorder="1" applyAlignment="1" applyProtection="1">
      <alignment vertical="center"/>
      <protection/>
    </xf>
    <xf numFmtId="182" fontId="7" fillId="0" borderId="24" xfId="23" applyNumberFormat="1" applyFont="1" applyBorder="1" applyAlignment="1">
      <alignment vertical="center"/>
    </xf>
    <xf numFmtId="182" fontId="7" fillId="0" borderId="25" xfId="23" applyNumberFormat="1" applyFont="1" applyBorder="1" applyAlignment="1">
      <alignment vertical="center"/>
    </xf>
    <xf numFmtId="0" fontId="7" fillId="0" borderId="22" xfId="23" applyFont="1" applyBorder="1" applyAlignment="1">
      <alignment horizontal="distributed" vertical="center"/>
    </xf>
    <xf numFmtId="0" fontId="7" fillId="0" borderId="23" xfId="23" applyFont="1" applyBorder="1" applyAlignment="1">
      <alignment horizontal="center" vertical="center"/>
    </xf>
    <xf numFmtId="182" fontId="7" fillId="0" borderId="25" xfId="23" applyNumberFormat="1" applyFont="1" applyBorder="1" applyAlignment="1" applyProtection="1">
      <alignment vertical="center"/>
      <protection/>
    </xf>
    <xf numFmtId="0" fontId="7" fillId="0" borderId="22" xfId="24" applyFont="1" applyBorder="1" applyAlignment="1">
      <alignment horizontal="distributed" vertical="center"/>
    </xf>
    <xf numFmtId="0" fontId="7" fillId="0" borderId="23" xfId="24" applyFont="1" applyBorder="1" applyAlignment="1">
      <alignment horizontal="center" vertical="center"/>
    </xf>
    <xf numFmtId="182" fontId="7" fillId="0" borderId="24" xfId="24" applyNumberFormat="1" applyFont="1" applyBorder="1" applyAlignment="1" applyProtection="1">
      <alignment vertical="center"/>
      <protection/>
    </xf>
    <xf numFmtId="182" fontId="7" fillId="0" borderId="25" xfId="24" applyNumberFormat="1" applyFont="1" applyBorder="1" applyAlignment="1" applyProtection="1">
      <alignment vertical="center"/>
      <protection/>
    </xf>
    <xf numFmtId="0" fontId="7" fillId="0" borderId="26" xfId="0" applyFont="1" applyBorder="1" applyAlignment="1">
      <alignment vertical="center"/>
    </xf>
    <xf numFmtId="0" fontId="7" fillId="0" borderId="27" xfId="24" applyFont="1" applyBorder="1" applyAlignment="1">
      <alignment horizontal="distributed" vertical="center"/>
    </xf>
    <xf numFmtId="0" fontId="7" fillId="0" borderId="28" xfId="24" applyFont="1" applyBorder="1" applyAlignment="1">
      <alignment horizontal="center" vertical="center"/>
    </xf>
    <xf numFmtId="182" fontId="7" fillId="0" borderId="29" xfId="24" applyNumberFormat="1" applyFont="1" applyBorder="1" applyAlignment="1" applyProtection="1">
      <alignment vertical="center"/>
      <protection/>
    </xf>
    <xf numFmtId="182" fontId="7" fillId="0" borderId="30" xfId="24" applyNumberFormat="1" applyFont="1" applyBorder="1" applyAlignment="1" applyProtection="1">
      <alignment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 ～ 22-ken1" xfId="21"/>
    <cellStyle name="標準_コピー ～ 22-ken2" xfId="22"/>
    <cellStyle name="標準_コピー ～ 22-ken3" xfId="23"/>
    <cellStyle name="標準_コピー ～ 22-ken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0.875" style="1" customWidth="1"/>
    <col min="4" max="22" width="6.125" style="1" customWidth="1"/>
    <col min="23" max="23" width="7.625" style="1" customWidth="1"/>
    <col min="24" max="16384" width="9.00390625" style="1" customWidth="1"/>
  </cols>
  <sheetData>
    <row r="1" spans="1:23" ht="14.25">
      <c r="A1" s="4"/>
      <c r="B1" s="5" t="s">
        <v>2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" customHeight="1">
      <c r="A2" s="6"/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 t="s">
        <v>5</v>
      </c>
    </row>
    <row r="3" spans="1:23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8" t="s">
        <v>6</v>
      </c>
    </row>
    <row r="4" spans="1:23" ht="15.75" customHeight="1" thickBot="1">
      <c r="A4" s="9"/>
      <c r="B4" s="10" t="s">
        <v>7</v>
      </c>
      <c r="C4" s="11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0</v>
      </c>
      <c r="W4" s="13" t="s">
        <v>26</v>
      </c>
    </row>
    <row r="5" spans="1:23" ht="15.75" customHeight="1">
      <c r="A5" s="15"/>
      <c r="B5" s="16" t="s">
        <v>27</v>
      </c>
      <c r="C5" s="17"/>
      <c r="D5" s="18">
        <f>D6+D7</f>
        <v>39294</v>
      </c>
      <c r="E5" s="18">
        <f aca="true" t="shared" si="0" ref="E5:W5">E6+E7</f>
        <v>41766</v>
      </c>
      <c r="F5" s="18">
        <f t="shared" si="0"/>
        <v>43468</v>
      </c>
      <c r="G5" s="18">
        <f t="shared" si="0"/>
        <v>48541</v>
      </c>
      <c r="H5" s="18">
        <f t="shared" si="0"/>
        <v>41871</v>
      </c>
      <c r="I5" s="18">
        <f t="shared" si="0"/>
        <v>51375</v>
      </c>
      <c r="J5" s="18">
        <f t="shared" si="0"/>
        <v>55201</v>
      </c>
      <c r="K5" s="18">
        <f t="shared" si="0"/>
        <v>49326</v>
      </c>
      <c r="L5" s="18">
        <f t="shared" si="0"/>
        <v>50706</v>
      </c>
      <c r="M5" s="18">
        <f t="shared" si="0"/>
        <v>52006</v>
      </c>
      <c r="N5" s="18">
        <f t="shared" si="0"/>
        <v>65514</v>
      </c>
      <c r="O5" s="18">
        <f t="shared" si="0"/>
        <v>55793</v>
      </c>
      <c r="P5" s="18">
        <f t="shared" si="0"/>
        <v>50647</v>
      </c>
      <c r="Q5" s="18">
        <f t="shared" si="0"/>
        <v>48353</v>
      </c>
      <c r="R5" s="18">
        <f t="shared" si="0"/>
        <v>47261</v>
      </c>
      <c r="S5" s="18">
        <f t="shared" si="0"/>
        <v>39263</v>
      </c>
      <c r="T5" s="18">
        <f t="shared" si="0"/>
        <v>24251</v>
      </c>
      <c r="U5" s="18">
        <f t="shared" si="0"/>
        <v>14074</v>
      </c>
      <c r="V5" s="18">
        <f t="shared" si="0"/>
        <v>8105</v>
      </c>
      <c r="W5" s="19">
        <f t="shared" si="0"/>
        <v>827110</v>
      </c>
    </row>
    <row r="6" spans="1:23" ht="15.75" customHeight="1">
      <c r="A6" s="20"/>
      <c r="B6" s="21" t="s">
        <v>28</v>
      </c>
      <c r="C6" s="22"/>
      <c r="D6" s="23">
        <f>SUM(D8:D14)</f>
        <v>26870</v>
      </c>
      <c r="E6" s="23">
        <f aca="true" t="shared" si="1" ref="E6:W6">SUM(E8:E14)</f>
        <v>27728</v>
      </c>
      <c r="F6" s="23">
        <f t="shared" si="1"/>
        <v>28761</v>
      </c>
      <c r="G6" s="23">
        <f t="shared" si="1"/>
        <v>32667</v>
      </c>
      <c r="H6" s="23">
        <f t="shared" si="1"/>
        <v>28926</v>
      </c>
      <c r="I6" s="23">
        <f t="shared" si="1"/>
        <v>35929</v>
      </c>
      <c r="J6" s="23">
        <f t="shared" si="1"/>
        <v>38626</v>
      </c>
      <c r="K6" s="23">
        <f t="shared" si="1"/>
        <v>33891</v>
      </c>
      <c r="L6" s="23">
        <f t="shared" si="1"/>
        <v>34349</v>
      </c>
      <c r="M6" s="23">
        <f t="shared" si="1"/>
        <v>34919</v>
      </c>
      <c r="N6" s="23">
        <f t="shared" si="1"/>
        <v>44134</v>
      </c>
      <c r="O6" s="23">
        <f t="shared" si="1"/>
        <v>38238</v>
      </c>
      <c r="P6" s="23">
        <f t="shared" si="1"/>
        <v>34464</v>
      </c>
      <c r="Q6" s="23">
        <f t="shared" si="1"/>
        <v>32420</v>
      </c>
      <c r="R6" s="23">
        <f t="shared" si="1"/>
        <v>31153</v>
      </c>
      <c r="S6" s="23">
        <f t="shared" si="1"/>
        <v>25384</v>
      </c>
      <c r="T6" s="23">
        <f t="shared" si="1"/>
        <v>15693</v>
      </c>
      <c r="U6" s="23">
        <f t="shared" si="1"/>
        <v>9096</v>
      </c>
      <c r="V6" s="23">
        <f t="shared" si="1"/>
        <v>5326</v>
      </c>
      <c r="W6" s="24">
        <f t="shared" si="1"/>
        <v>558846</v>
      </c>
    </row>
    <row r="7" spans="1:23" ht="15.75" customHeight="1">
      <c r="A7" s="20"/>
      <c r="B7" s="21" t="s">
        <v>29</v>
      </c>
      <c r="C7" s="22"/>
      <c r="D7" s="23">
        <f>SUM(D15:D42)</f>
        <v>12424</v>
      </c>
      <c r="E7" s="23">
        <f aca="true" t="shared" si="2" ref="E7:V7">SUM(E15:E42)</f>
        <v>14038</v>
      </c>
      <c r="F7" s="23">
        <f t="shared" si="2"/>
        <v>14707</v>
      </c>
      <c r="G7" s="23">
        <f t="shared" si="2"/>
        <v>15874</v>
      </c>
      <c r="H7" s="23">
        <f t="shared" si="2"/>
        <v>12945</v>
      </c>
      <c r="I7" s="23">
        <f t="shared" si="2"/>
        <v>15446</v>
      </c>
      <c r="J7" s="23">
        <f t="shared" si="2"/>
        <v>16575</v>
      </c>
      <c r="K7" s="23">
        <f t="shared" si="2"/>
        <v>15435</v>
      </c>
      <c r="L7" s="23">
        <f t="shared" si="2"/>
        <v>16357</v>
      </c>
      <c r="M7" s="23">
        <f t="shared" si="2"/>
        <v>17087</v>
      </c>
      <c r="N7" s="23">
        <f t="shared" si="2"/>
        <v>21380</v>
      </c>
      <c r="O7" s="23">
        <f t="shared" si="2"/>
        <v>17555</v>
      </c>
      <c r="P7" s="23">
        <f t="shared" si="2"/>
        <v>16183</v>
      </c>
      <c r="Q7" s="23">
        <f t="shared" si="2"/>
        <v>15933</v>
      </c>
      <c r="R7" s="23">
        <f t="shared" si="2"/>
        <v>16108</v>
      </c>
      <c r="S7" s="23">
        <f t="shared" si="2"/>
        <v>13879</v>
      </c>
      <c r="T7" s="23">
        <f t="shared" si="2"/>
        <v>8558</v>
      </c>
      <c r="U7" s="23">
        <f t="shared" si="2"/>
        <v>4978</v>
      </c>
      <c r="V7" s="23">
        <f t="shared" si="2"/>
        <v>2779</v>
      </c>
      <c r="W7" s="24">
        <f>SUM(W15:W42)</f>
        <v>268264</v>
      </c>
    </row>
    <row r="8" spans="1:23" ht="12" customHeight="1">
      <c r="A8" s="25"/>
      <c r="B8" s="26" t="s">
        <v>30</v>
      </c>
      <c r="C8" s="27"/>
      <c r="D8" s="28">
        <v>12118</v>
      </c>
      <c r="E8" s="28">
        <v>12146</v>
      </c>
      <c r="F8" s="28">
        <v>12589</v>
      </c>
      <c r="G8" s="28">
        <v>14260</v>
      </c>
      <c r="H8" s="28">
        <v>14873</v>
      </c>
      <c r="I8" s="28">
        <v>16814</v>
      </c>
      <c r="J8" s="28">
        <v>18374</v>
      </c>
      <c r="K8" s="28">
        <v>15880</v>
      </c>
      <c r="L8" s="28">
        <v>15693</v>
      </c>
      <c r="M8" s="28">
        <v>15560</v>
      </c>
      <c r="N8" s="28">
        <v>19425</v>
      </c>
      <c r="O8" s="28">
        <v>17666</v>
      </c>
      <c r="P8" s="28">
        <v>15734</v>
      </c>
      <c r="Q8" s="28">
        <v>14399</v>
      </c>
      <c r="R8" s="28">
        <v>13271</v>
      </c>
      <c r="S8" s="28">
        <v>10586</v>
      </c>
      <c r="T8" s="28">
        <v>6560</v>
      </c>
      <c r="U8" s="28">
        <v>3869</v>
      </c>
      <c r="V8" s="28">
        <v>2423</v>
      </c>
      <c r="W8" s="29">
        <f>SUM(D8:V8)+174</f>
        <v>252414</v>
      </c>
    </row>
    <row r="9" spans="1:23" ht="12" customHeight="1">
      <c r="A9" s="30"/>
      <c r="B9" s="31" t="s">
        <v>31</v>
      </c>
      <c r="C9" s="32"/>
      <c r="D9" s="33">
        <v>3457</v>
      </c>
      <c r="E9" s="33">
        <v>3491</v>
      </c>
      <c r="F9" s="33">
        <v>3649</v>
      </c>
      <c r="G9" s="33">
        <v>4076</v>
      </c>
      <c r="H9" s="33">
        <v>3014</v>
      </c>
      <c r="I9" s="33">
        <v>4507</v>
      </c>
      <c r="J9" s="33">
        <v>4883</v>
      </c>
      <c r="K9" s="33">
        <v>4284</v>
      </c>
      <c r="L9" s="33">
        <v>4441</v>
      </c>
      <c r="M9" s="33">
        <v>4585</v>
      </c>
      <c r="N9" s="33">
        <v>5621</v>
      </c>
      <c r="O9" s="33">
        <v>4639</v>
      </c>
      <c r="P9" s="33">
        <v>4032</v>
      </c>
      <c r="Q9" s="33">
        <v>3728</v>
      </c>
      <c r="R9" s="33">
        <v>3818</v>
      </c>
      <c r="S9" s="33">
        <v>2912</v>
      </c>
      <c r="T9" s="33">
        <v>1812</v>
      </c>
      <c r="U9" s="33">
        <v>959</v>
      </c>
      <c r="V9" s="33">
        <v>501</v>
      </c>
      <c r="W9" s="34">
        <f>SUM(D9:V9)+11</f>
        <v>68420</v>
      </c>
    </row>
    <row r="10" spans="1:23" ht="12" customHeight="1">
      <c r="A10" s="30"/>
      <c r="B10" s="31" t="s">
        <v>32</v>
      </c>
      <c r="C10" s="32"/>
      <c r="D10" s="33">
        <v>3634</v>
      </c>
      <c r="E10" s="33">
        <v>3977</v>
      </c>
      <c r="F10" s="33">
        <v>3875</v>
      </c>
      <c r="G10" s="33">
        <v>4244</v>
      </c>
      <c r="H10" s="33">
        <v>3912</v>
      </c>
      <c r="I10" s="33">
        <v>5158</v>
      </c>
      <c r="J10" s="33">
        <v>5398</v>
      </c>
      <c r="K10" s="33">
        <v>4617</v>
      </c>
      <c r="L10" s="33">
        <v>4373</v>
      </c>
      <c r="M10" s="33">
        <v>4387</v>
      </c>
      <c r="N10" s="33">
        <v>5773</v>
      </c>
      <c r="O10" s="33">
        <v>4661</v>
      </c>
      <c r="P10" s="33">
        <v>4277</v>
      </c>
      <c r="Q10" s="33">
        <v>4058</v>
      </c>
      <c r="R10" s="33">
        <v>3990</v>
      </c>
      <c r="S10" s="33">
        <v>3344</v>
      </c>
      <c r="T10" s="33">
        <v>2095</v>
      </c>
      <c r="U10" s="33">
        <v>1203</v>
      </c>
      <c r="V10" s="33">
        <v>737</v>
      </c>
      <c r="W10" s="34">
        <f aca="true" t="shared" si="3" ref="W10:W40">SUM(D10:V10)</f>
        <v>73713</v>
      </c>
    </row>
    <row r="11" spans="1:23" ht="12" customHeight="1">
      <c r="A11" s="30"/>
      <c r="B11" s="31" t="s">
        <v>33</v>
      </c>
      <c r="C11" s="32"/>
      <c r="D11" s="33">
        <v>1494</v>
      </c>
      <c r="E11" s="33">
        <v>1678</v>
      </c>
      <c r="F11" s="33">
        <v>1784</v>
      </c>
      <c r="G11" s="33">
        <v>1890</v>
      </c>
      <c r="H11" s="33">
        <v>1267</v>
      </c>
      <c r="I11" s="33">
        <v>1887</v>
      </c>
      <c r="J11" s="33">
        <v>1893</v>
      </c>
      <c r="K11" s="33">
        <v>1804</v>
      </c>
      <c r="L11" s="33">
        <v>2022</v>
      </c>
      <c r="M11" s="33">
        <v>2096</v>
      </c>
      <c r="N11" s="33">
        <v>2507</v>
      </c>
      <c r="O11" s="33">
        <v>2223</v>
      </c>
      <c r="P11" s="33">
        <v>1990</v>
      </c>
      <c r="Q11" s="33">
        <v>2099</v>
      </c>
      <c r="R11" s="33">
        <v>2191</v>
      </c>
      <c r="S11" s="33">
        <v>1885</v>
      </c>
      <c r="T11" s="33">
        <v>1140</v>
      </c>
      <c r="U11" s="33">
        <v>639</v>
      </c>
      <c r="V11" s="33">
        <v>289</v>
      </c>
      <c r="W11" s="34">
        <f t="shared" si="3"/>
        <v>32778</v>
      </c>
    </row>
    <row r="12" spans="1:23" ht="12" customHeight="1">
      <c r="A12" s="30"/>
      <c r="B12" s="31" t="s">
        <v>34</v>
      </c>
      <c r="C12" s="32"/>
      <c r="D12" s="33">
        <v>1498</v>
      </c>
      <c r="E12" s="33">
        <v>1770</v>
      </c>
      <c r="F12" s="33">
        <v>2012</v>
      </c>
      <c r="G12" s="33">
        <v>2419</v>
      </c>
      <c r="H12" s="33">
        <v>1622</v>
      </c>
      <c r="I12" s="33">
        <v>1807</v>
      </c>
      <c r="J12" s="33">
        <v>1850</v>
      </c>
      <c r="K12" s="33">
        <v>1911</v>
      </c>
      <c r="L12" s="33">
        <v>2289</v>
      </c>
      <c r="M12" s="35">
        <v>2538</v>
      </c>
      <c r="N12" s="35">
        <v>3255</v>
      </c>
      <c r="O12" s="35">
        <v>2570</v>
      </c>
      <c r="P12" s="35">
        <v>2499</v>
      </c>
      <c r="Q12" s="35">
        <v>2658</v>
      </c>
      <c r="R12" s="35">
        <v>2638</v>
      </c>
      <c r="S12" s="35">
        <v>2220</v>
      </c>
      <c r="T12" s="35">
        <v>1336</v>
      </c>
      <c r="U12" s="35">
        <v>743</v>
      </c>
      <c r="V12" s="35">
        <v>410</v>
      </c>
      <c r="W12" s="34">
        <f>SUM(D12:V12)+13</f>
        <v>38058</v>
      </c>
    </row>
    <row r="13" spans="1:23" ht="12" customHeight="1">
      <c r="A13" s="30"/>
      <c r="B13" s="31" t="s">
        <v>35</v>
      </c>
      <c r="C13" s="32"/>
      <c r="D13" s="33">
        <v>1016</v>
      </c>
      <c r="E13" s="33">
        <v>1230</v>
      </c>
      <c r="F13" s="33">
        <v>1478</v>
      </c>
      <c r="G13" s="33">
        <v>1754</v>
      </c>
      <c r="H13" s="33">
        <v>1136</v>
      </c>
      <c r="I13" s="33">
        <v>1422</v>
      </c>
      <c r="J13" s="33">
        <v>1311</v>
      </c>
      <c r="K13" s="33">
        <v>1307</v>
      </c>
      <c r="L13" s="33">
        <v>1567</v>
      </c>
      <c r="M13" s="33">
        <v>1851</v>
      </c>
      <c r="N13" s="33">
        <v>2371</v>
      </c>
      <c r="O13" s="33">
        <v>1860</v>
      </c>
      <c r="P13" s="33">
        <v>1718</v>
      </c>
      <c r="Q13" s="33">
        <v>1839</v>
      </c>
      <c r="R13" s="33">
        <v>1932</v>
      </c>
      <c r="S13" s="33">
        <v>1727</v>
      </c>
      <c r="T13" s="33">
        <v>1046</v>
      </c>
      <c r="U13" s="33">
        <v>626</v>
      </c>
      <c r="V13" s="33">
        <v>337</v>
      </c>
      <c r="W13" s="34">
        <f t="shared" si="3"/>
        <v>27528</v>
      </c>
    </row>
    <row r="14" spans="1:23" ht="12" customHeight="1">
      <c r="A14" s="30"/>
      <c r="B14" s="31" t="s">
        <v>36</v>
      </c>
      <c r="C14" s="32"/>
      <c r="D14" s="33">
        <v>3653</v>
      </c>
      <c r="E14" s="33">
        <v>3436</v>
      </c>
      <c r="F14" s="33">
        <v>3374</v>
      </c>
      <c r="G14" s="33">
        <v>4024</v>
      </c>
      <c r="H14" s="33">
        <v>3102</v>
      </c>
      <c r="I14" s="33">
        <v>4334</v>
      </c>
      <c r="J14" s="33">
        <v>4917</v>
      </c>
      <c r="K14" s="33">
        <v>4088</v>
      </c>
      <c r="L14" s="33">
        <v>3964</v>
      </c>
      <c r="M14" s="33">
        <v>3902</v>
      </c>
      <c r="N14" s="33">
        <v>5182</v>
      </c>
      <c r="O14" s="33">
        <v>4619</v>
      </c>
      <c r="P14" s="33">
        <v>4214</v>
      </c>
      <c r="Q14" s="33">
        <v>3639</v>
      </c>
      <c r="R14" s="33">
        <v>3313</v>
      </c>
      <c r="S14" s="33">
        <v>2710</v>
      </c>
      <c r="T14" s="33">
        <v>1704</v>
      </c>
      <c r="U14" s="33">
        <v>1057</v>
      </c>
      <c r="V14" s="33">
        <v>629</v>
      </c>
      <c r="W14" s="34">
        <f>SUM(D14:V14)+74</f>
        <v>65935</v>
      </c>
    </row>
    <row r="15" spans="1:23" ht="12" customHeight="1">
      <c r="A15" s="30"/>
      <c r="B15" s="36" t="s">
        <v>37</v>
      </c>
      <c r="C15" s="37"/>
      <c r="D15" s="38">
        <v>146</v>
      </c>
      <c r="E15" s="38">
        <v>189</v>
      </c>
      <c r="F15" s="38">
        <v>245</v>
      </c>
      <c r="G15" s="38">
        <v>304</v>
      </c>
      <c r="H15" s="38">
        <v>197</v>
      </c>
      <c r="I15" s="38">
        <v>203</v>
      </c>
      <c r="J15" s="38">
        <v>191</v>
      </c>
      <c r="K15" s="38">
        <v>215</v>
      </c>
      <c r="L15" s="38">
        <v>327</v>
      </c>
      <c r="M15" s="38">
        <v>297</v>
      </c>
      <c r="N15" s="38">
        <v>422</v>
      </c>
      <c r="O15" s="38">
        <v>351</v>
      </c>
      <c r="P15" s="38">
        <v>338</v>
      </c>
      <c r="Q15" s="38">
        <v>405</v>
      </c>
      <c r="R15" s="38">
        <v>434</v>
      </c>
      <c r="S15" s="38">
        <v>383</v>
      </c>
      <c r="T15" s="38">
        <v>221</v>
      </c>
      <c r="U15" s="38">
        <v>115</v>
      </c>
      <c r="V15" s="38">
        <v>82</v>
      </c>
      <c r="W15" s="39">
        <f t="shared" si="3"/>
        <v>5065</v>
      </c>
    </row>
    <row r="16" spans="1:23" ht="12" customHeight="1">
      <c r="A16" s="30"/>
      <c r="B16" s="36" t="s">
        <v>38</v>
      </c>
      <c r="C16" s="37"/>
      <c r="D16" s="38">
        <v>535</v>
      </c>
      <c r="E16" s="38">
        <v>534</v>
      </c>
      <c r="F16" s="38">
        <v>524</v>
      </c>
      <c r="G16" s="38">
        <v>595</v>
      </c>
      <c r="H16" s="38">
        <v>1154</v>
      </c>
      <c r="I16" s="38">
        <v>958</v>
      </c>
      <c r="J16" s="38">
        <v>742</v>
      </c>
      <c r="K16" s="38">
        <v>634</v>
      </c>
      <c r="L16" s="38">
        <v>637</v>
      </c>
      <c r="M16" s="38">
        <v>587</v>
      </c>
      <c r="N16" s="38">
        <v>734</v>
      </c>
      <c r="O16" s="38">
        <v>626</v>
      </c>
      <c r="P16" s="38">
        <v>628</v>
      </c>
      <c r="Q16" s="38">
        <v>603</v>
      </c>
      <c r="R16" s="38">
        <v>582</v>
      </c>
      <c r="S16" s="38">
        <v>479</v>
      </c>
      <c r="T16" s="38">
        <v>286</v>
      </c>
      <c r="U16" s="38">
        <v>187</v>
      </c>
      <c r="V16" s="38">
        <v>89</v>
      </c>
      <c r="W16" s="39">
        <f t="shared" si="3"/>
        <v>11114</v>
      </c>
    </row>
    <row r="17" spans="1:23" ht="12" customHeight="1">
      <c r="A17" s="30"/>
      <c r="B17" s="36" t="s">
        <v>39</v>
      </c>
      <c r="C17" s="40"/>
      <c r="D17" s="38">
        <v>290</v>
      </c>
      <c r="E17" s="38">
        <v>325</v>
      </c>
      <c r="F17" s="38">
        <v>355</v>
      </c>
      <c r="G17" s="38">
        <v>362</v>
      </c>
      <c r="H17" s="38">
        <v>313</v>
      </c>
      <c r="I17" s="38">
        <v>495</v>
      </c>
      <c r="J17" s="38">
        <v>438</v>
      </c>
      <c r="K17" s="38">
        <v>373</v>
      </c>
      <c r="L17" s="38">
        <v>375</v>
      </c>
      <c r="M17" s="38">
        <v>406</v>
      </c>
      <c r="N17" s="38">
        <v>477</v>
      </c>
      <c r="O17" s="38">
        <v>407</v>
      </c>
      <c r="P17" s="38">
        <v>418</v>
      </c>
      <c r="Q17" s="38">
        <v>394</v>
      </c>
      <c r="R17" s="38">
        <v>408</v>
      </c>
      <c r="S17" s="38">
        <v>290</v>
      </c>
      <c r="T17" s="38">
        <v>179</v>
      </c>
      <c r="U17" s="38">
        <v>122</v>
      </c>
      <c r="V17" s="38">
        <v>73</v>
      </c>
      <c r="W17" s="39">
        <f t="shared" si="3"/>
        <v>6500</v>
      </c>
    </row>
    <row r="18" spans="1:23" ht="12" customHeight="1">
      <c r="A18" s="30"/>
      <c r="B18" s="36" t="s">
        <v>40</v>
      </c>
      <c r="C18" s="40"/>
      <c r="D18" s="38">
        <v>128</v>
      </c>
      <c r="E18" s="38">
        <v>184</v>
      </c>
      <c r="F18" s="38">
        <v>184</v>
      </c>
      <c r="G18" s="38">
        <v>193</v>
      </c>
      <c r="H18" s="38">
        <v>194</v>
      </c>
      <c r="I18" s="38">
        <v>175</v>
      </c>
      <c r="J18" s="38">
        <v>191</v>
      </c>
      <c r="K18" s="38">
        <v>179</v>
      </c>
      <c r="L18" s="38">
        <v>195</v>
      </c>
      <c r="M18" s="38">
        <v>230</v>
      </c>
      <c r="N18" s="38">
        <v>305</v>
      </c>
      <c r="O18" s="38">
        <v>245</v>
      </c>
      <c r="P18" s="38">
        <v>230</v>
      </c>
      <c r="Q18" s="38">
        <v>227</v>
      </c>
      <c r="R18" s="38">
        <v>251</v>
      </c>
      <c r="S18" s="38">
        <v>221</v>
      </c>
      <c r="T18" s="38">
        <v>102</v>
      </c>
      <c r="U18" s="38">
        <v>75</v>
      </c>
      <c r="V18" s="38">
        <v>30</v>
      </c>
      <c r="W18" s="39">
        <f t="shared" si="3"/>
        <v>3539</v>
      </c>
    </row>
    <row r="19" spans="1:23" ht="12" customHeight="1">
      <c r="A19" s="30"/>
      <c r="B19" s="41" t="s">
        <v>41</v>
      </c>
      <c r="C19" s="42"/>
      <c r="D19" s="38">
        <v>21</v>
      </c>
      <c r="E19" s="38">
        <v>25</v>
      </c>
      <c r="F19" s="38">
        <v>33</v>
      </c>
      <c r="G19" s="38">
        <v>42</v>
      </c>
      <c r="H19" s="38">
        <v>20</v>
      </c>
      <c r="I19" s="38">
        <v>22</v>
      </c>
      <c r="J19" s="38">
        <v>35</v>
      </c>
      <c r="K19" s="38">
        <v>25</v>
      </c>
      <c r="L19" s="38">
        <v>40</v>
      </c>
      <c r="M19" s="38">
        <v>47</v>
      </c>
      <c r="N19" s="38">
        <v>70</v>
      </c>
      <c r="O19" s="38">
        <v>43</v>
      </c>
      <c r="P19" s="38">
        <v>48</v>
      </c>
      <c r="Q19" s="38">
        <v>52</v>
      </c>
      <c r="R19" s="38">
        <v>55</v>
      </c>
      <c r="S19" s="38">
        <v>63</v>
      </c>
      <c r="T19" s="38">
        <v>25</v>
      </c>
      <c r="U19" s="38">
        <v>21</v>
      </c>
      <c r="V19" s="38">
        <v>9</v>
      </c>
      <c r="W19" s="39">
        <f t="shared" si="3"/>
        <v>696</v>
      </c>
    </row>
    <row r="20" spans="1:23" ht="12" customHeight="1">
      <c r="A20" s="30"/>
      <c r="B20" s="36" t="s">
        <v>42</v>
      </c>
      <c r="C20" s="40"/>
      <c r="D20" s="38">
        <v>1097</v>
      </c>
      <c r="E20" s="38">
        <v>1243</v>
      </c>
      <c r="F20" s="38">
        <v>1292</v>
      </c>
      <c r="G20" s="38">
        <v>1395</v>
      </c>
      <c r="H20" s="38">
        <v>1010</v>
      </c>
      <c r="I20" s="38">
        <v>1298</v>
      </c>
      <c r="J20" s="38">
        <v>1485</v>
      </c>
      <c r="K20" s="38">
        <v>1409</v>
      </c>
      <c r="L20" s="38">
        <v>1497</v>
      </c>
      <c r="M20" s="38">
        <v>1550</v>
      </c>
      <c r="N20" s="38">
        <v>1885</v>
      </c>
      <c r="O20" s="38">
        <v>1578</v>
      </c>
      <c r="P20" s="38">
        <v>1371</v>
      </c>
      <c r="Q20" s="38">
        <v>1393</v>
      </c>
      <c r="R20" s="38">
        <v>1342</v>
      </c>
      <c r="S20" s="38">
        <v>1173</v>
      </c>
      <c r="T20" s="38">
        <v>743</v>
      </c>
      <c r="U20" s="38">
        <v>403</v>
      </c>
      <c r="V20" s="38">
        <v>225</v>
      </c>
      <c r="W20" s="39">
        <f t="shared" si="3"/>
        <v>23389</v>
      </c>
    </row>
    <row r="21" spans="1:23" ht="12" customHeight="1">
      <c r="A21" s="30"/>
      <c r="B21" s="36" t="s">
        <v>43</v>
      </c>
      <c r="C21" s="37"/>
      <c r="D21" s="38">
        <v>502</v>
      </c>
      <c r="E21" s="38">
        <v>663</v>
      </c>
      <c r="F21" s="38">
        <v>698</v>
      </c>
      <c r="G21" s="38">
        <v>835</v>
      </c>
      <c r="H21" s="38">
        <v>682</v>
      </c>
      <c r="I21" s="38">
        <v>763</v>
      </c>
      <c r="J21" s="38">
        <v>788</v>
      </c>
      <c r="K21" s="38">
        <v>807</v>
      </c>
      <c r="L21" s="38">
        <v>851</v>
      </c>
      <c r="M21" s="43">
        <v>911</v>
      </c>
      <c r="N21" s="43">
        <v>1194</v>
      </c>
      <c r="O21" s="43">
        <v>1089</v>
      </c>
      <c r="P21" s="43">
        <v>964</v>
      </c>
      <c r="Q21" s="43">
        <v>905</v>
      </c>
      <c r="R21" s="43">
        <v>890</v>
      </c>
      <c r="S21" s="43">
        <v>718</v>
      </c>
      <c r="T21" s="43">
        <v>432</v>
      </c>
      <c r="U21" s="43">
        <v>237</v>
      </c>
      <c r="V21" s="43">
        <v>113</v>
      </c>
      <c r="W21" s="39">
        <f t="shared" si="3"/>
        <v>14042</v>
      </c>
    </row>
    <row r="22" spans="1:23" ht="12" customHeight="1">
      <c r="A22" s="30"/>
      <c r="B22" s="36" t="s">
        <v>44</v>
      </c>
      <c r="C22" s="37"/>
      <c r="D22" s="38">
        <v>757</v>
      </c>
      <c r="E22" s="38">
        <v>873</v>
      </c>
      <c r="F22" s="38">
        <v>988</v>
      </c>
      <c r="G22" s="38">
        <v>1092</v>
      </c>
      <c r="H22" s="38">
        <v>852</v>
      </c>
      <c r="I22" s="38">
        <v>944</v>
      </c>
      <c r="J22" s="38">
        <v>1056</v>
      </c>
      <c r="K22" s="38">
        <v>995</v>
      </c>
      <c r="L22" s="38">
        <v>1125</v>
      </c>
      <c r="M22" s="43">
        <v>1181</v>
      </c>
      <c r="N22" s="43">
        <v>1483</v>
      </c>
      <c r="O22" s="43">
        <v>1207</v>
      </c>
      <c r="P22" s="43">
        <v>1063</v>
      </c>
      <c r="Q22" s="43">
        <v>1038</v>
      </c>
      <c r="R22" s="43">
        <v>1090</v>
      </c>
      <c r="S22" s="43">
        <v>903</v>
      </c>
      <c r="T22" s="43">
        <v>582</v>
      </c>
      <c r="U22" s="43">
        <v>293</v>
      </c>
      <c r="V22" s="43">
        <v>198</v>
      </c>
      <c r="W22" s="39">
        <f>SUM(D22:V22)+3</f>
        <v>17723</v>
      </c>
    </row>
    <row r="23" spans="1:23" ht="12" customHeight="1">
      <c r="A23" s="30"/>
      <c r="B23" s="36" t="s">
        <v>45</v>
      </c>
      <c r="C23" s="37"/>
      <c r="D23" s="38">
        <v>1732</v>
      </c>
      <c r="E23" s="38">
        <v>1937</v>
      </c>
      <c r="F23" s="38">
        <v>1911</v>
      </c>
      <c r="G23" s="38">
        <v>2060</v>
      </c>
      <c r="H23" s="38">
        <v>1684</v>
      </c>
      <c r="I23" s="38">
        <v>2013</v>
      </c>
      <c r="J23" s="38">
        <v>2348</v>
      </c>
      <c r="K23" s="38">
        <v>2181</v>
      </c>
      <c r="L23" s="38">
        <v>2130</v>
      </c>
      <c r="M23" s="43">
        <v>2064</v>
      </c>
      <c r="N23" s="43">
        <v>2466</v>
      </c>
      <c r="O23" s="43">
        <v>2043</v>
      </c>
      <c r="P23" s="43">
        <v>1869</v>
      </c>
      <c r="Q23" s="43">
        <v>1589</v>
      </c>
      <c r="R23" s="43">
        <v>1574</v>
      </c>
      <c r="S23" s="43">
        <v>1259</v>
      </c>
      <c r="T23" s="43">
        <v>825</v>
      </c>
      <c r="U23" s="43">
        <v>470</v>
      </c>
      <c r="V23" s="43">
        <v>250</v>
      </c>
      <c r="W23" s="39">
        <f>SUM(D23:V23)+3</f>
        <v>32408</v>
      </c>
    </row>
    <row r="24" spans="1:23" ht="12" customHeight="1">
      <c r="A24" s="30"/>
      <c r="B24" s="36" t="s">
        <v>46</v>
      </c>
      <c r="C24" s="37"/>
      <c r="D24" s="38">
        <v>1346</v>
      </c>
      <c r="E24" s="38">
        <v>1413</v>
      </c>
      <c r="F24" s="38">
        <v>1317</v>
      </c>
      <c r="G24" s="38">
        <v>1338</v>
      </c>
      <c r="H24" s="38">
        <v>1173</v>
      </c>
      <c r="I24" s="38">
        <v>1673</v>
      </c>
      <c r="J24" s="38">
        <v>1856</v>
      </c>
      <c r="K24" s="38">
        <v>1608</v>
      </c>
      <c r="L24" s="38">
        <v>1542</v>
      </c>
      <c r="M24" s="43">
        <v>1392</v>
      </c>
      <c r="N24" s="43">
        <v>1847</v>
      </c>
      <c r="O24" s="43">
        <v>1548</v>
      </c>
      <c r="P24" s="43">
        <v>1422</v>
      </c>
      <c r="Q24" s="43">
        <v>1283</v>
      </c>
      <c r="R24" s="43">
        <v>1112</v>
      </c>
      <c r="S24" s="43">
        <v>933</v>
      </c>
      <c r="T24" s="43">
        <v>544</v>
      </c>
      <c r="U24" s="43">
        <v>335</v>
      </c>
      <c r="V24" s="43">
        <v>137</v>
      </c>
      <c r="W24" s="39">
        <f t="shared" si="3"/>
        <v>23819</v>
      </c>
    </row>
    <row r="25" spans="1:23" ht="12" customHeight="1">
      <c r="A25" s="30"/>
      <c r="B25" s="36" t="s">
        <v>47</v>
      </c>
      <c r="C25" s="37"/>
      <c r="D25" s="38">
        <v>704</v>
      </c>
      <c r="E25" s="38">
        <v>760</v>
      </c>
      <c r="F25" s="38">
        <v>724</v>
      </c>
      <c r="G25" s="38">
        <v>838</v>
      </c>
      <c r="H25" s="38">
        <v>612</v>
      </c>
      <c r="I25" s="38">
        <v>782</v>
      </c>
      <c r="J25" s="38">
        <v>896</v>
      </c>
      <c r="K25" s="38">
        <v>778</v>
      </c>
      <c r="L25" s="38">
        <v>773</v>
      </c>
      <c r="M25" s="43">
        <v>874</v>
      </c>
      <c r="N25" s="43">
        <v>1062</v>
      </c>
      <c r="O25" s="43">
        <v>783</v>
      </c>
      <c r="P25" s="43">
        <v>693</v>
      </c>
      <c r="Q25" s="43">
        <v>674</v>
      </c>
      <c r="R25" s="43">
        <v>692</v>
      </c>
      <c r="S25" s="43">
        <v>642</v>
      </c>
      <c r="T25" s="43">
        <v>392</v>
      </c>
      <c r="U25" s="43">
        <v>217</v>
      </c>
      <c r="V25" s="43">
        <v>137</v>
      </c>
      <c r="W25" s="39">
        <f>SUM(D25:V25)+16</f>
        <v>13049</v>
      </c>
    </row>
    <row r="26" spans="1:23" ht="12" customHeight="1">
      <c r="A26" s="30"/>
      <c r="B26" s="44" t="s">
        <v>1</v>
      </c>
      <c r="C26" s="45"/>
      <c r="D26" s="46">
        <v>589</v>
      </c>
      <c r="E26" s="46">
        <v>704</v>
      </c>
      <c r="F26" s="46">
        <v>756</v>
      </c>
      <c r="G26" s="47">
        <v>820</v>
      </c>
      <c r="H26" s="48">
        <v>648</v>
      </c>
      <c r="I26" s="46">
        <v>736</v>
      </c>
      <c r="J26" s="46">
        <v>697</v>
      </c>
      <c r="K26" s="49">
        <v>709</v>
      </c>
      <c r="L26" s="49">
        <v>791</v>
      </c>
      <c r="M26" s="49">
        <v>845</v>
      </c>
      <c r="N26" s="49">
        <v>1074</v>
      </c>
      <c r="O26" s="49">
        <v>860</v>
      </c>
      <c r="P26" s="49">
        <v>851</v>
      </c>
      <c r="Q26" s="49">
        <v>880</v>
      </c>
      <c r="R26" s="49">
        <v>852</v>
      </c>
      <c r="S26" s="49">
        <v>778</v>
      </c>
      <c r="T26" s="49">
        <v>479</v>
      </c>
      <c r="U26" s="49">
        <v>282</v>
      </c>
      <c r="V26" s="49">
        <v>169</v>
      </c>
      <c r="W26" s="50">
        <f t="shared" si="3"/>
        <v>13520</v>
      </c>
    </row>
    <row r="27" spans="1:23" ht="12" customHeight="1">
      <c r="A27" s="30"/>
      <c r="B27" s="51" t="s">
        <v>48</v>
      </c>
      <c r="C27" s="52"/>
      <c r="D27" s="48">
        <v>112</v>
      </c>
      <c r="E27" s="48">
        <v>136</v>
      </c>
      <c r="F27" s="48">
        <v>201</v>
      </c>
      <c r="G27" s="48">
        <v>228</v>
      </c>
      <c r="H27" s="48">
        <v>125</v>
      </c>
      <c r="I27" s="48">
        <v>122</v>
      </c>
      <c r="J27" s="48">
        <v>124</v>
      </c>
      <c r="K27" s="48">
        <v>160</v>
      </c>
      <c r="L27" s="48">
        <v>205</v>
      </c>
      <c r="M27" s="48">
        <v>220</v>
      </c>
      <c r="N27" s="48">
        <v>229</v>
      </c>
      <c r="O27" s="48">
        <v>185</v>
      </c>
      <c r="P27" s="48">
        <v>221</v>
      </c>
      <c r="Q27" s="48">
        <v>318</v>
      </c>
      <c r="R27" s="48">
        <v>375</v>
      </c>
      <c r="S27" s="48">
        <v>322</v>
      </c>
      <c r="T27" s="48">
        <v>192</v>
      </c>
      <c r="U27" s="48">
        <v>116</v>
      </c>
      <c r="V27" s="48">
        <v>46</v>
      </c>
      <c r="W27" s="53">
        <f t="shared" si="3"/>
        <v>3637</v>
      </c>
    </row>
    <row r="28" spans="1:23" ht="12" customHeight="1">
      <c r="A28" s="30"/>
      <c r="B28" s="51" t="s">
        <v>49</v>
      </c>
      <c r="C28" s="52"/>
      <c r="D28" s="48">
        <v>264</v>
      </c>
      <c r="E28" s="48">
        <v>329</v>
      </c>
      <c r="F28" s="48">
        <v>331</v>
      </c>
      <c r="G28" s="48">
        <v>377</v>
      </c>
      <c r="H28" s="48">
        <v>299</v>
      </c>
      <c r="I28" s="48">
        <v>299</v>
      </c>
      <c r="J28" s="48">
        <v>324</v>
      </c>
      <c r="K28" s="48">
        <v>297</v>
      </c>
      <c r="L28" s="48">
        <v>307</v>
      </c>
      <c r="M28" s="48">
        <v>399</v>
      </c>
      <c r="N28" s="48">
        <v>503</v>
      </c>
      <c r="O28" s="48">
        <v>334</v>
      </c>
      <c r="P28" s="48">
        <v>316</v>
      </c>
      <c r="Q28" s="48">
        <v>291</v>
      </c>
      <c r="R28" s="48">
        <v>367</v>
      </c>
      <c r="S28" s="48">
        <v>307</v>
      </c>
      <c r="T28" s="48">
        <v>176</v>
      </c>
      <c r="U28" s="48">
        <v>142</v>
      </c>
      <c r="V28" s="48">
        <v>154</v>
      </c>
      <c r="W28" s="53">
        <f t="shared" si="3"/>
        <v>5816</v>
      </c>
    </row>
    <row r="29" spans="1:23" ht="12" customHeight="1">
      <c r="A29" s="30"/>
      <c r="B29" s="51" t="s">
        <v>50</v>
      </c>
      <c r="C29" s="52"/>
      <c r="D29" s="48">
        <v>178</v>
      </c>
      <c r="E29" s="48">
        <v>225</v>
      </c>
      <c r="F29" s="48">
        <v>264</v>
      </c>
      <c r="G29" s="48">
        <v>280</v>
      </c>
      <c r="H29" s="48">
        <v>221</v>
      </c>
      <c r="I29" s="48">
        <v>195</v>
      </c>
      <c r="J29" s="48">
        <v>232</v>
      </c>
      <c r="K29" s="48">
        <v>215</v>
      </c>
      <c r="L29" s="48">
        <v>278</v>
      </c>
      <c r="M29" s="48">
        <v>295</v>
      </c>
      <c r="N29" s="48">
        <v>385</v>
      </c>
      <c r="O29" s="48">
        <v>300</v>
      </c>
      <c r="P29" s="48">
        <v>321</v>
      </c>
      <c r="Q29" s="48">
        <v>405</v>
      </c>
      <c r="R29" s="48">
        <v>386</v>
      </c>
      <c r="S29" s="48">
        <v>349</v>
      </c>
      <c r="T29" s="48">
        <v>196</v>
      </c>
      <c r="U29" s="48">
        <v>110</v>
      </c>
      <c r="V29" s="48">
        <v>66</v>
      </c>
      <c r="W29" s="53">
        <f t="shared" si="3"/>
        <v>4901</v>
      </c>
    </row>
    <row r="30" spans="1:23" ht="12" customHeight="1">
      <c r="A30" s="30"/>
      <c r="B30" s="51" t="s">
        <v>51</v>
      </c>
      <c r="C30" s="52"/>
      <c r="D30" s="48">
        <v>78</v>
      </c>
      <c r="E30" s="48">
        <v>86</v>
      </c>
      <c r="F30" s="48">
        <v>109</v>
      </c>
      <c r="G30" s="48">
        <v>140</v>
      </c>
      <c r="H30" s="48">
        <v>122</v>
      </c>
      <c r="I30" s="48">
        <v>79</v>
      </c>
      <c r="J30" s="48">
        <v>87</v>
      </c>
      <c r="K30" s="48">
        <v>100</v>
      </c>
      <c r="L30" s="48">
        <v>122</v>
      </c>
      <c r="M30" s="48">
        <v>158</v>
      </c>
      <c r="N30" s="48">
        <v>156</v>
      </c>
      <c r="O30" s="48">
        <v>145</v>
      </c>
      <c r="P30" s="48">
        <v>117</v>
      </c>
      <c r="Q30" s="48">
        <v>163</v>
      </c>
      <c r="R30" s="48">
        <v>176</v>
      </c>
      <c r="S30" s="48">
        <v>153</v>
      </c>
      <c r="T30" s="48">
        <v>79</v>
      </c>
      <c r="U30" s="48">
        <v>47</v>
      </c>
      <c r="V30" s="48">
        <v>17</v>
      </c>
      <c r="W30" s="53">
        <f t="shared" si="3"/>
        <v>2134</v>
      </c>
    </row>
    <row r="31" spans="1:23" ht="12" customHeight="1">
      <c r="A31" s="30"/>
      <c r="B31" s="51" t="s">
        <v>52</v>
      </c>
      <c r="C31" s="52"/>
      <c r="D31" s="48">
        <v>480</v>
      </c>
      <c r="E31" s="48">
        <v>538</v>
      </c>
      <c r="F31" s="48">
        <v>546</v>
      </c>
      <c r="G31" s="48">
        <v>564</v>
      </c>
      <c r="H31" s="48">
        <v>446</v>
      </c>
      <c r="I31" s="48">
        <v>550</v>
      </c>
      <c r="J31" s="48">
        <v>650</v>
      </c>
      <c r="K31" s="48">
        <v>584</v>
      </c>
      <c r="L31" s="48">
        <v>523</v>
      </c>
      <c r="M31" s="48">
        <v>596</v>
      </c>
      <c r="N31" s="48">
        <v>801</v>
      </c>
      <c r="O31" s="48">
        <v>625</v>
      </c>
      <c r="P31" s="48">
        <v>548</v>
      </c>
      <c r="Q31" s="48">
        <v>479</v>
      </c>
      <c r="R31" s="48">
        <v>522</v>
      </c>
      <c r="S31" s="48">
        <v>466</v>
      </c>
      <c r="T31" s="48">
        <v>304</v>
      </c>
      <c r="U31" s="48">
        <v>188</v>
      </c>
      <c r="V31" s="48">
        <v>87</v>
      </c>
      <c r="W31" s="53">
        <f t="shared" si="3"/>
        <v>9497</v>
      </c>
    </row>
    <row r="32" spans="1:23" ht="12" customHeight="1">
      <c r="A32" s="30"/>
      <c r="B32" s="51" t="s">
        <v>53</v>
      </c>
      <c r="C32" s="52"/>
      <c r="D32" s="48">
        <v>206</v>
      </c>
      <c r="E32" s="48">
        <v>208</v>
      </c>
      <c r="F32" s="48">
        <v>205</v>
      </c>
      <c r="G32" s="48">
        <v>242</v>
      </c>
      <c r="H32" s="48">
        <v>219</v>
      </c>
      <c r="I32" s="48">
        <v>245</v>
      </c>
      <c r="J32" s="48">
        <v>260</v>
      </c>
      <c r="K32" s="48">
        <v>217</v>
      </c>
      <c r="L32" s="48">
        <v>232</v>
      </c>
      <c r="M32" s="48">
        <v>257</v>
      </c>
      <c r="N32" s="48">
        <v>312</v>
      </c>
      <c r="O32" s="48">
        <v>254</v>
      </c>
      <c r="P32" s="48">
        <v>236</v>
      </c>
      <c r="Q32" s="48">
        <v>253</v>
      </c>
      <c r="R32" s="48">
        <v>252</v>
      </c>
      <c r="S32" s="48">
        <v>205</v>
      </c>
      <c r="T32" s="48">
        <v>121</v>
      </c>
      <c r="U32" s="48">
        <v>68</v>
      </c>
      <c r="V32" s="48">
        <v>39</v>
      </c>
      <c r="W32" s="53">
        <f t="shared" si="3"/>
        <v>4031</v>
      </c>
    </row>
    <row r="33" spans="1:23" ht="12" customHeight="1">
      <c r="A33" s="30"/>
      <c r="B33" s="51" t="s">
        <v>54</v>
      </c>
      <c r="C33" s="52"/>
      <c r="D33" s="48">
        <v>194</v>
      </c>
      <c r="E33" s="48">
        <v>254</v>
      </c>
      <c r="F33" s="48">
        <v>306</v>
      </c>
      <c r="G33" s="48">
        <v>355</v>
      </c>
      <c r="H33" s="48">
        <v>297</v>
      </c>
      <c r="I33" s="48">
        <v>250</v>
      </c>
      <c r="J33" s="48">
        <v>239</v>
      </c>
      <c r="K33" s="48">
        <v>275</v>
      </c>
      <c r="L33" s="48">
        <v>318</v>
      </c>
      <c r="M33" s="48">
        <v>406</v>
      </c>
      <c r="N33" s="48">
        <v>508</v>
      </c>
      <c r="O33" s="48">
        <v>364</v>
      </c>
      <c r="P33" s="48">
        <v>406</v>
      </c>
      <c r="Q33" s="48">
        <v>397</v>
      </c>
      <c r="R33" s="48">
        <v>463</v>
      </c>
      <c r="S33" s="48">
        <v>426</v>
      </c>
      <c r="T33" s="48">
        <v>212</v>
      </c>
      <c r="U33" s="48">
        <v>99</v>
      </c>
      <c r="V33" s="48">
        <v>56</v>
      </c>
      <c r="W33" s="53">
        <f t="shared" si="3"/>
        <v>5825</v>
      </c>
    </row>
    <row r="34" spans="1:23" ht="12" customHeight="1">
      <c r="A34" s="30"/>
      <c r="B34" s="51" t="s">
        <v>55</v>
      </c>
      <c r="C34" s="52"/>
      <c r="D34" s="48">
        <v>54</v>
      </c>
      <c r="E34" s="48">
        <v>53</v>
      </c>
      <c r="F34" s="48">
        <v>76</v>
      </c>
      <c r="G34" s="48">
        <v>92</v>
      </c>
      <c r="H34" s="48">
        <v>115</v>
      </c>
      <c r="I34" s="48">
        <v>107</v>
      </c>
      <c r="J34" s="48">
        <v>98</v>
      </c>
      <c r="K34" s="48">
        <v>69</v>
      </c>
      <c r="L34" s="48">
        <v>86</v>
      </c>
      <c r="M34" s="48">
        <v>108</v>
      </c>
      <c r="N34" s="48">
        <v>154</v>
      </c>
      <c r="O34" s="48">
        <v>137</v>
      </c>
      <c r="P34" s="48">
        <v>116</v>
      </c>
      <c r="Q34" s="48">
        <v>118</v>
      </c>
      <c r="R34" s="48">
        <v>149</v>
      </c>
      <c r="S34" s="48">
        <v>126</v>
      </c>
      <c r="T34" s="48">
        <v>86</v>
      </c>
      <c r="U34" s="48">
        <v>50</v>
      </c>
      <c r="V34" s="48">
        <v>19</v>
      </c>
      <c r="W34" s="53">
        <f t="shared" si="3"/>
        <v>1813</v>
      </c>
    </row>
    <row r="35" spans="1:23" ht="12" customHeight="1">
      <c r="A35" s="30"/>
      <c r="B35" s="51" t="s">
        <v>56</v>
      </c>
      <c r="C35" s="52"/>
      <c r="D35" s="48">
        <v>222</v>
      </c>
      <c r="E35" s="48">
        <v>239</v>
      </c>
      <c r="F35" s="48">
        <v>272</v>
      </c>
      <c r="G35" s="48">
        <v>357</v>
      </c>
      <c r="H35" s="48">
        <v>274</v>
      </c>
      <c r="I35" s="48">
        <v>234</v>
      </c>
      <c r="J35" s="48">
        <v>279</v>
      </c>
      <c r="K35" s="48">
        <v>302</v>
      </c>
      <c r="L35" s="48">
        <v>306</v>
      </c>
      <c r="M35" s="48">
        <v>343</v>
      </c>
      <c r="N35" s="48">
        <v>406</v>
      </c>
      <c r="O35" s="48">
        <v>328</v>
      </c>
      <c r="P35" s="48">
        <v>279</v>
      </c>
      <c r="Q35" s="48">
        <v>294</v>
      </c>
      <c r="R35" s="48">
        <v>308</v>
      </c>
      <c r="S35" s="48">
        <v>328</v>
      </c>
      <c r="T35" s="48">
        <v>226</v>
      </c>
      <c r="U35" s="48">
        <v>131</v>
      </c>
      <c r="V35" s="48">
        <v>98</v>
      </c>
      <c r="W35" s="53">
        <f t="shared" si="3"/>
        <v>5226</v>
      </c>
    </row>
    <row r="36" spans="1:23" ht="12" customHeight="1">
      <c r="A36" s="30"/>
      <c r="B36" s="51" t="s">
        <v>57</v>
      </c>
      <c r="C36" s="52"/>
      <c r="D36" s="48">
        <v>522</v>
      </c>
      <c r="E36" s="48">
        <v>534</v>
      </c>
      <c r="F36" s="48">
        <v>544</v>
      </c>
      <c r="G36" s="48">
        <v>586</v>
      </c>
      <c r="H36" s="48">
        <v>514</v>
      </c>
      <c r="I36" s="48">
        <v>676</v>
      </c>
      <c r="J36" s="48">
        <v>681</v>
      </c>
      <c r="K36" s="48">
        <v>577</v>
      </c>
      <c r="L36" s="48">
        <v>575</v>
      </c>
      <c r="M36" s="48">
        <v>665</v>
      </c>
      <c r="N36" s="48">
        <v>924</v>
      </c>
      <c r="O36" s="48">
        <v>754</v>
      </c>
      <c r="P36" s="48">
        <v>565</v>
      </c>
      <c r="Q36" s="48">
        <v>566</v>
      </c>
      <c r="R36" s="48">
        <v>522</v>
      </c>
      <c r="S36" s="48">
        <v>512</v>
      </c>
      <c r="T36" s="48">
        <v>314</v>
      </c>
      <c r="U36" s="48">
        <v>188</v>
      </c>
      <c r="V36" s="48">
        <v>121</v>
      </c>
      <c r="W36" s="53">
        <f t="shared" si="3"/>
        <v>10340</v>
      </c>
    </row>
    <row r="37" spans="1:23" ht="12" customHeight="1">
      <c r="A37" s="30"/>
      <c r="B37" s="54" t="s">
        <v>58</v>
      </c>
      <c r="C37" s="55"/>
      <c r="D37" s="56">
        <v>366</v>
      </c>
      <c r="E37" s="56">
        <v>428</v>
      </c>
      <c r="F37" s="56">
        <v>524</v>
      </c>
      <c r="G37" s="56">
        <v>501</v>
      </c>
      <c r="H37" s="56">
        <v>336</v>
      </c>
      <c r="I37" s="56">
        <v>421</v>
      </c>
      <c r="J37" s="56">
        <v>460</v>
      </c>
      <c r="K37" s="56">
        <v>484</v>
      </c>
      <c r="L37" s="56">
        <v>543</v>
      </c>
      <c r="M37" s="56">
        <v>606</v>
      </c>
      <c r="N37" s="56">
        <v>698</v>
      </c>
      <c r="O37" s="56">
        <v>595</v>
      </c>
      <c r="P37" s="56">
        <v>550</v>
      </c>
      <c r="Q37" s="56">
        <v>626</v>
      </c>
      <c r="R37" s="56">
        <v>660</v>
      </c>
      <c r="S37" s="56">
        <v>546</v>
      </c>
      <c r="T37" s="56">
        <v>341</v>
      </c>
      <c r="U37" s="56">
        <v>234</v>
      </c>
      <c r="V37" s="56">
        <v>109</v>
      </c>
      <c r="W37" s="57">
        <f t="shared" si="3"/>
        <v>9028</v>
      </c>
    </row>
    <row r="38" spans="1:23" ht="12" customHeight="1">
      <c r="A38" s="30"/>
      <c r="B38" s="54" t="s">
        <v>59</v>
      </c>
      <c r="C38" s="55"/>
      <c r="D38" s="56">
        <v>401</v>
      </c>
      <c r="E38" s="56">
        <v>506</v>
      </c>
      <c r="F38" s="56">
        <v>604</v>
      </c>
      <c r="G38" s="56">
        <v>689</v>
      </c>
      <c r="H38" s="56">
        <v>427</v>
      </c>
      <c r="I38" s="56">
        <v>540</v>
      </c>
      <c r="J38" s="56">
        <v>593</v>
      </c>
      <c r="K38" s="56">
        <v>560</v>
      </c>
      <c r="L38" s="56">
        <v>651</v>
      </c>
      <c r="M38" s="56">
        <v>730</v>
      </c>
      <c r="N38" s="56">
        <v>981</v>
      </c>
      <c r="O38" s="56">
        <v>823</v>
      </c>
      <c r="P38" s="56">
        <v>787</v>
      </c>
      <c r="Q38" s="56">
        <v>774</v>
      </c>
      <c r="R38" s="56">
        <v>758</v>
      </c>
      <c r="S38" s="56">
        <v>697</v>
      </c>
      <c r="T38" s="56">
        <v>399</v>
      </c>
      <c r="U38" s="56">
        <v>245</v>
      </c>
      <c r="V38" s="56">
        <v>116</v>
      </c>
      <c r="W38" s="57">
        <f t="shared" si="3"/>
        <v>11281</v>
      </c>
    </row>
    <row r="39" spans="1:23" ht="12" customHeight="1">
      <c r="A39" s="30"/>
      <c r="B39" s="54" t="s">
        <v>60</v>
      </c>
      <c r="C39" s="55"/>
      <c r="D39" s="56">
        <v>415</v>
      </c>
      <c r="E39" s="56">
        <v>468</v>
      </c>
      <c r="F39" s="56">
        <v>515</v>
      </c>
      <c r="G39" s="56">
        <v>445</v>
      </c>
      <c r="H39" s="56">
        <v>238</v>
      </c>
      <c r="I39" s="56">
        <v>418</v>
      </c>
      <c r="J39" s="56">
        <v>483</v>
      </c>
      <c r="K39" s="56">
        <v>460</v>
      </c>
      <c r="L39" s="56">
        <v>516</v>
      </c>
      <c r="M39" s="56">
        <v>472</v>
      </c>
      <c r="N39" s="56">
        <v>587</v>
      </c>
      <c r="O39" s="56">
        <v>521</v>
      </c>
      <c r="P39" s="56">
        <v>516</v>
      </c>
      <c r="Q39" s="56">
        <v>570</v>
      </c>
      <c r="R39" s="56">
        <v>573</v>
      </c>
      <c r="S39" s="56">
        <v>485</v>
      </c>
      <c r="T39" s="56">
        <v>302</v>
      </c>
      <c r="U39" s="56">
        <v>167</v>
      </c>
      <c r="V39" s="56">
        <v>106</v>
      </c>
      <c r="W39" s="57">
        <f t="shared" si="3"/>
        <v>8257</v>
      </c>
    </row>
    <row r="40" spans="1:23" ht="12" customHeight="1">
      <c r="A40" s="30"/>
      <c r="B40" s="54" t="s">
        <v>61</v>
      </c>
      <c r="C40" s="55"/>
      <c r="D40" s="56">
        <v>124</v>
      </c>
      <c r="E40" s="56">
        <v>139</v>
      </c>
      <c r="F40" s="56">
        <v>139</v>
      </c>
      <c r="G40" s="56">
        <v>164</v>
      </c>
      <c r="H40" s="56">
        <v>92</v>
      </c>
      <c r="I40" s="56">
        <v>109</v>
      </c>
      <c r="J40" s="56">
        <v>124</v>
      </c>
      <c r="K40" s="56">
        <v>135</v>
      </c>
      <c r="L40" s="56">
        <v>173</v>
      </c>
      <c r="M40" s="56">
        <v>190</v>
      </c>
      <c r="N40" s="56">
        <v>218</v>
      </c>
      <c r="O40" s="56">
        <v>174</v>
      </c>
      <c r="P40" s="56">
        <v>197</v>
      </c>
      <c r="Q40" s="56">
        <v>210</v>
      </c>
      <c r="R40" s="56">
        <v>255</v>
      </c>
      <c r="S40" s="56">
        <v>191</v>
      </c>
      <c r="T40" s="56">
        <v>137</v>
      </c>
      <c r="U40" s="56">
        <v>50</v>
      </c>
      <c r="V40" s="56">
        <v>27</v>
      </c>
      <c r="W40" s="57">
        <f t="shared" si="3"/>
        <v>2848</v>
      </c>
    </row>
    <row r="41" spans="1:23" ht="12" customHeight="1">
      <c r="A41" s="30"/>
      <c r="B41" s="54" t="s">
        <v>62</v>
      </c>
      <c r="C41" s="55"/>
      <c r="D41" s="56">
        <v>629</v>
      </c>
      <c r="E41" s="56">
        <v>675</v>
      </c>
      <c r="F41" s="56">
        <v>690</v>
      </c>
      <c r="G41" s="56">
        <v>595</v>
      </c>
      <c r="H41" s="56">
        <v>403</v>
      </c>
      <c r="I41" s="56">
        <v>712</v>
      </c>
      <c r="J41" s="56">
        <v>748</v>
      </c>
      <c r="K41" s="56">
        <v>682</v>
      </c>
      <c r="L41" s="56">
        <v>721</v>
      </c>
      <c r="M41" s="56">
        <v>753</v>
      </c>
      <c r="N41" s="56">
        <v>930</v>
      </c>
      <c r="O41" s="56">
        <v>790</v>
      </c>
      <c r="P41" s="56">
        <v>727</v>
      </c>
      <c r="Q41" s="56">
        <v>652</v>
      </c>
      <c r="R41" s="56">
        <v>678</v>
      </c>
      <c r="S41" s="56">
        <v>597</v>
      </c>
      <c r="T41" s="56">
        <v>430</v>
      </c>
      <c r="U41" s="56">
        <v>261</v>
      </c>
      <c r="V41" s="56">
        <v>136</v>
      </c>
      <c r="W41" s="57">
        <f>SUM(D41:V41)+1</f>
        <v>11810</v>
      </c>
    </row>
    <row r="42" spans="1:23" ht="12" customHeight="1" thickBot="1">
      <c r="A42" s="58"/>
      <c r="B42" s="59" t="s">
        <v>63</v>
      </c>
      <c r="C42" s="60"/>
      <c r="D42" s="61">
        <v>332</v>
      </c>
      <c r="E42" s="61">
        <v>370</v>
      </c>
      <c r="F42" s="61">
        <v>354</v>
      </c>
      <c r="G42" s="61">
        <v>385</v>
      </c>
      <c r="H42" s="61">
        <v>278</v>
      </c>
      <c r="I42" s="61">
        <v>427</v>
      </c>
      <c r="J42" s="61">
        <v>470</v>
      </c>
      <c r="K42" s="61">
        <v>405</v>
      </c>
      <c r="L42" s="61">
        <v>518</v>
      </c>
      <c r="M42" s="61">
        <v>505</v>
      </c>
      <c r="N42" s="61">
        <v>569</v>
      </c>
      <c r="O42" s="61">
        <v>446</v>
      </c>
      <c r="P42" s="61">
        <v>386</v>
      </c>
      <c r="Q42" s="61">
        <v>374</v>
      </c>
      <c r="R42" s="61">
        <v>382</v>
      </c>
      <c r="S42" s="61">
        <v>327</v>
      </c>
      <c r="T42" s="61">
        <v>233</v>
      </c>
      <c r="U42" s="61">
        <v>125</v>
      </c>
      <c r="V42" s="61">
        <v>70</v>
      </c>
      <c r="W42" s="62">
        <f>SUM(D42:V42)</f>
        <v>6956</v>
      </c>
    </row>
    <row r="43" spans="1:23" s="3" customFormat="1" ht="12" customHeight="1">
      <c r="A43" s="6"/>
      <c r="B43" s="6" t="s">
        <v>64</v>
      </c>
      <c r="C43" s="6"/>
      <c r="D43" s="6"/>
      <c r="E43" s="14" t="s">
        <v>65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ht="12" customHeight="1"/>
  </sheetData>
  <printOptions horizontalCentered="1"/>
  <pageMargins left="0.7480314960629921" right="0.5905511811023623" top="0.7480314960629921" bottom="0.511811023622047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0.875" style="1" customWidth="1"/>
    <col min="4" max="22" width="6.125" style="1" customWidth="1"/>
    <col min="23" max="23" width="7.625" style="1" customWidth="1"/>
    <col min="24" max="16384" width="9.00390625" style="1" customWidth="1"/>
  </cols>
  <sheetData>
    <row r="1" spans="2:3" ht="14.25">
      <c r="B1" s="2" t="s">
        <v>3</v>
      </c>
      <c r="C1" s="2"/>
    </row>
    <row r="2" spans="1:23" ht="12" customHeight="1">
      <c r="A2" s="6"/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 t="s">
        <v>5</v>
      </c>
    </row>
    <row r="3" spans="1:23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8" t="s">
        <v>6</v>
      </c>
    </row>
    <row r="4" spans="1:23" ht="15.75" customHeight="1" thickBot="1">
      <c r="A4" s="9"/>
      <c r="B4" s="10" t="s">
        <v>7</v>
      </c>
      <c r="C4" s="11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0</v>
      </c>
      <c r="W4" s="13" t="s">
        <v>26</v>
      </c>
    </row>
    <row r="5" spans="1:23" ht="15.75" customHeight="1">
      <c r="A5" s="15"/>
      <c r="B5" s="16" t="s">
        <v>27</v>
      </c>
      <c r="C5" s="17"/>
      <c r="D5" s="18">
        <f>D6+D7</f>
        <v>20120</v>
      </c>
      <c r="E5" s="18">
        <f aca="true" t="shared" si="0" ref="E5:W5">E6+E7</f>
        <v>21489</v>
      </c>
      <c r="F5" s="18">
        <f t="shared" si="0"/>
        <v>22376</v>
      </c>
      <c r="G5" s="18">
        <f t="shared" si="0"/>
        <v>24883</v>
      </c>
      <c r="H5" s="18">
        <f t="shared" si="0"/>
        <v>21531</v>
      </c>
      <c r="I5" s="18">
        <f t="shared" si="0"/>
        <v>26040</v>
      </c>
      <c r="J5" s="18">
        <f t="shared" si="0"/>
        <v>28055</v>
      </c>
      <c r="K5" s="18">
        <f t="shared" si="0"/>
        <v>24487</v>
      </c>
      <c r="L5" s="18">
        <f t="shared" si="0"/>
        <v>25218</v>
      </c>
      <c r="M5" s="18">
        <f t="shared" si="0"/>
        <v>26201</v>
      </c>
      <c r="N5" s="18">
        <f t="shared" si="0"/>
        <v>32990</v>
      </c>
      <c r="O5" s="18">
        <f t="shared" si="0"/>
        <v>27867</v>
      </c>
      <c r="P5" s="18">
        <f t="shared" si="0"/>
        <v>24592</v>
      </c>
      <c r="Q5" s="18">
        <f t="shared" si="0"/>
        <v>22282</v>
      </c>
      <c r="R5" s="18">
        <f t="shared" si="0"/>
        <v>21578</v>
      </c>
      <c r="S5" s="18">
        <f t="shared" si="0"/>
        <v>16696</v>
      </c>
      <c r="T5" s="18">
        <f t="shared" si="0"/>
        <v>8180</v>
      </c>
      <c r="U5" s="18">
        <f t="shared" si="0"/>
        <v>4081</v>
      </c>
      <c r="V5" s="18">
        <f t="shared" si="0"/>
        <v>1929</v>
      </c>
      <c r="W5" s="19">
        <f t="shared" si="0"/>
        <v>400809</v>
      </c>
    </row>
    <row r="6" spans="1:23" ht="15.75" customHeight="1">
      <c r="A6" s="20"/>
      <c r="B6" s="21" t="s">
        <v>28</v>
      </c>
      <c r="C6" s="22"/>
      <c r="D6" s="23">
        <f>SUM(D8:D14)</f>
        <v>13807</v>
      </c>
      <c r="E6" s="23">
        <f aca="true" t="shared" si="1" ref="E6:W6">SUM(E8:E14)</f>
        <v>14246</v>
      </c>
      <c r="F6" s="23">
        <f t="shared" si="1"/>
        <v>14790</v>
      </c>
      <c r="G6" s="23">
        <f t="shared" si="1"/>
        <v>16730</v>
      </c>
      <c r="H6" s="23">
        <f t="shared" si="1"/>
        <v>15228</v>
      </c>
      <c r="I6" s="23">
        <f t="shared" si="1"/>
        <v>18237</v>
      </c>
      <c r="J6" s="23">
        <f t="shared" si="1"/>
        <v>19640</v>
      </c>
      <c r="K6" s="23">
        <f t="shared" si="1"/>
        <v>16960</v>
      </c>
      <c r="L6" s="23">
        <f t="shared" si="1"/>
        <v>17011</v>
      </c>
      <c r="M6" s="23">
        <f t="shared" si="1"/>
        <v>17513</v>
      </c>
      <c r="N6" s="23">
        <f t="shared" si="1"/>
        <v>21988</v>
      </c>
      <c r="O6" s="23">
        <f t="shared" si="1"/>
        <v>19041</v>
      </c>
      <c r="P6" s="23">
        <f t="shared" si="1"/>
        <v>16742</v>
      </c>
      <c r="Q6" s="23">
        <f t="shared" si="1"/>
        <v>14962</v>
      </c>
      <c r="R6" s="23">
        <f t="shared" si="1"/>
        <v>14263</v>
      </c>
      <c r="S6" s="23">
        <f t="shared" si="1"/>
        <v>10795</v>
      </c>
      <c r="T6" s="23">
        <f t="shared" si="1"/>
        <v>5267</v>
      </c>
      <c r="U6" s="23">
        <f t="shared" si="1"/>
        <v>2653</v>
      </c>
      <c r="V6" s="23">
        <f t="shared" si="1"/>
        <v>1271</v>
      </c>
      <c r="W6" s="24">
        <f t="shared" si="1"/>
        <v>271346</v>
      </c>
    </row>
    <row r="7" spans="1:23" ht="15.75" customHeight="1">
      <c r="A7" s="20"/>
      <c r="B7" s="21" t="s">
        <v>29</v>
      </c>
      <c r="C7" s="22"/>
      <c r="D7" s="23">
        <f>SUM(D15:D42)</f>
        <v>6313</v>
      </c>
      <c r="E7" s="23">
        <f aca="true" t="shared" si="2" ref="E7:V7">SUM(E15:E42)</f>
        <v>7243</v>
      </c>
      <c r="F7" s="23">
        <f t="shared" si="2"/>
        <v>7586</v>
      </c>
      <c r="G7" s="23">
        <f t="shared" si="2"/>
        <v>8153</v>
      </c>
      <c r="H7" s="23">
        <f t="shared" si="2"/>
        <v>6303</v>
      </c>
      <c r="I7" s="23">
        <f t="shared" si="2"/>
        <v>7803</v>
      </c>
      <c r="J7" s="23">
        <f t="shared" si="2"/>
        <v>8415</v>
      </c>
      <c r="K7" s="23">
        <f t="shared" si="2"/>
        <v>7527</v>
      </c>
      <c r="L7" s="23">
        <f t="shared" si="2"/>
        <v>8207</v>
      </c>
      <c r="M7" s="23">
        <f t="shared" si="2"/>
        <v>8688</v>
      </c>
      <c r="N7" s="23">
        <f t="shared" si="2"/>
        <v>11002</v>
      </c>
      <c r="O7" s="23">
        <f t="shared" si="2"/>
        <v>8826</v>
      </c>
      <c r="P7" s="23">
        <f t="shared" si="2"/>
        <v>7850</v>
      </c>
      <c r="Q7" s="23">
        <f t="shared" si="2"/>
        <v>7320</v>
      </c>
      <c r="R7" s="23">
        <f t="shared" si="2"/>
        <v>7315</v>
      </c>
      <c r="S7" s="23">
        <f t="shared" si="2"/>
        <v>5901</v>
      </c>
      <c r="T7" s="23">
        <f t="shared" si="2"/>
        <v>2913</v>
      </c>
      <c r="U7" s="23">
        <f t="shared" si="2"/>
        <v>1428</v>
      </c>
      <c r="V7" s="23">
        <f t="shared" si="2"/>
        <v>658</v>
      </c>
      <c r="W7" s="24">
        <f>SUM(W15:W42)</f>
        <v>129463</v>
      </c>
    </row>
    <row r="8" spans="1:23" ht="12" customHeight="1">
      <c r="A8" s="25"/>
      <c r="B8" s="26" t="s">
        <v>30</v>
      </c>
      <c r="C8" s="27"/>
      <c r="D8" s="28">
        <v>6258</v>
      </c>
      <c r="E8" s="28">
        <v>6243</v>
      </c>
      <c r="F8" s="28">
        <v>6460</v>
      </c>
      <c r="G8" s="28">
        <v>7371</v>
      </c>
      <c r="H8" s="28">
        <v>8437</v>
      </c>
      <c r="I8" s="28">
        <v>8590</v>
      </c>
      <c r="J8" s="28">
        <v>9203</v>
      </c>
      <c r="K8" s="28">
        <v>7824</v>
      </c>
      <c r="L8" s="28">
        <v>7693</v>
      </c>
      <c r="M8" s="28">
        <v>7719</v>
      </c>
      <c r="N8" s="28">
        <v>9535</v>
      </c>
      <c r="O8" s="28">
        <v>8703</v>
      </c>
      <c r="P8" s="28">
        <v>7598</v>
      </c>
      <c r="Q8" s="28">
        <v>6732</v>
      </c>
      <c r="R8" s="28">
        <v>6042</v>
      </c>
      <c r="S8" s="28">
        <v>4497</v>
      </c>
      <c r="T8" s="28">
        <v>2218</v>
      </c>
      <c r="U8" s="28">
        <v>1147</v>
      </c>
      <c r="V8" s="28">
        <v>578</v>
      </c>
      <c r="W8" s="29">
        <f>SUM(D8:V8)+138</f>
        <v>122986</v>
      </c>
    </row>
    <row r="9" spans="1:23" ht="12" customHeight="1">
      <c r="A9" s="30"/>
      <c r="B9" s="31" t="s">
        <v>31</v>
      </c>
      <c r="C9" s="32"/>
      <c r="D9" s="33">
        <v>1827</v>
      </c>
      <c r="E9" s="33">
        <v>1838</v>
      </c>
      <c r="F9" s="33">
        <v>1873</v>
      </c>
      <c r="G9" s="33">
        <v>2012</v>
      </c>
      <c r="H9" s="33">
        <v>1479</v>
      </c>
      <c r="I9" s="33">
        <v>2296</v>
      </c>
      <c r="J9" s="33">
        <v>2516</v>
      </c>
      <c r="K9" s="33">
        <v>2198</v>
      </c>
      <c r="L9" s="33">
        <v>2266</v>
      </c>
      <c r="M9" s="33">
        <v>2413</v>
      </c>
      <c r="N9" s="33">
        <v>2883</v>
      </c>
      <c r="O9" s="33">
        <v>2342</v>
      </c>
      <c r="P9" s="33">
        <v>1975</v>
      </c>
      <c r="Q9" s="33">
        <v>1673</v>
      </c>
      <c r="R9" s="33">
        <v>1759</v>
      </c>
      <c r="S9" s="33">
        <v>1215</v>
      </c>
      <c r="T9" s="33">
        <v>602</v>
      </c>
      <c r="U9" s="33">
        <v>275</v>
      </c>
      <c r="V9" s="33">
        <v>123</v>
      </c>
      <c r="W9" s="34">
        <f>SUM(D9:V9)+11</f>
        <v>33576</v>
      </c>
    </row>
    <row r="10" spans="1:23" ht="12" customHeight="1">
      <c r="A10" s="30"/>
      <c r="B10" s="31" t="s">
        <v>32</v>
      </c>
      <c r="C10" s="32"/>
      <c r="D10" s="33">
        <v>1824</v>
      </c>
      <c r="E10" s="33">
        <v>2011</v>
      </c>
      <c r="F10" s="33">
        <v>1986</v>
      </c>
      <c r="G10" s="33">
        <v>2177</v>
      </c>
      <c r="H10" s="33">
        <v>1915</v>
      </c>
      <c r="I10" s="33">
        <v>2700</v>
      </c>
      <c r="J10" s="33">
        <v>2848</v>
      </c>
      <c r="K10" s="33">
        <v>2398</v>
      </c>
      <c r="L10" s="33">
        <v>2197</v>
      </c>
      <c r="M10" s="33">
        <v>2207</v>
      </c>
      <c r="N10" s="33">
        <v>2869</v>
      </c>
      <c r="O10" s="33">
        <v>2359</v>
      </c>
      <c r="P10" s="33">
        <v>2111</v>
      </c>
      <c r="Q10" s="33">
        <v>1834</v>
      </c>
      <c r="R10" s="33">
        <v>1828</v>
      </c>
      <c r="S10" s="33">
        <v>1413</v>
      </c>
      <c r="T10" s="33">
        <v>729</v>
      </c>
      <c r="U10" s="33">
        <v>347</v>
      </c>
      <c r="V10" s="33">
        <v>188</v>
      </c>
      <c r="W10" s="34">
        <f aca="true" t="shared" si="3" ref="W10:W40">SUM(D10:V10)</f>
        <v>35941</v>
      </c>
    </row>
    <row r="11" spans="1:23" ht="12" customHeight="1">
      <c r="A11" s="30"/>
      <c r="B11" s="31" t="s">
        <v>33</v>
      </c>
      <c r="C11" s="32"/>
      <c r="D11" s="33">
        <v>802</v>
      </c>
      <c r="E11" s="33">
        <v>864</v>
      </c>
      <c r="F11" s="33">
        <v>911</v>
      </c>
      <c r="G11" s="33">
        <v>920</v>
      </c>
      <c r="H11" s="33">
        <v>594</v>
      </c>
      <c r="I11" s="33">
        <v>961</v>
      </c>
      <c r="J11" s="33">
        <v>998</v>
      </c>
      <c r="K11" s="33">
        <v>914</v>
      </c>
      <c r="L11" s="33">
        <v>1037</v>
      </c>
      <c r="M11" s="33">
        <v>1098</v>
      </c>
      <c r="N11" s="33">
        <v>1303</v>
      </c>
      <c r="O11" s="33">
        <v>1114</v>
      </c>
      <c r="P11" s="33">
        <v>928</v>
      </c>
      <c r="Q11" s="33">
        <v>964</v>
      </c>
      <c r="R11" s="33">
        <v>991</v>
      </c>
      <c r="S11" s="33">
        <v>811</v>
      </c>
      <c r="T11" s="33">
        <v>374</v>
      </c>
      <c r="U11" s="33">
        <v>186</v>
      </c>
      <c r="V11" s="33">
        <v>69</v>
      </c>
      <c r="W11" s="34">
        <f t="shared" si="3"/>
        <v>15839</v>
      </c>
    </row>
    <row r="12" spans="1:23" ht="12" customHeight="1">
      <c r="A12" s="30"/>
      <c r="B12" s="31" t="s">
        <v>34</v>
      </c>
      <c r="C12" s="32"/>
      <c r="D12" s="33">
        <v>746</v>
      </c>
      <c r="E12" s="33">
        <v>911</v>
      </c>
      <c r="F12" s="33">
        <v>1020</v>
      </c>
      <c r="G12" s="33">
        <v>1254</v>
      </c>
      <c r="H12" s="33">
        <v>829</v>
      </c>
      <c r="I12" s="33">
        <v>920</v>
      </c>
      <c r="J12" s="33">
        <v>942</v>
      </c>
      <c r="K12" s="33">
        <v>931</v>
      </c>
      <c r="L12" s="33">
        <v>1104</v>
      </c>
      <c r="M12" s="35">
        <v>1246</v>
      </c>
      <c r="N12" s="35">
        <v>1665</v>
      </c>
      <c r="O12" s="35">
        <v>1287</v>
      </c>
      <c r="P12" s="35">
        <v>1188</v>
      </c>
      <c r="Q12" s="35">
        <v>1217</v>
      </c>
      <c r="R12" s="35">
        <v>1167</v>
      </c>
      <c r="S12" s="35">
        <v>963</v>
      </c>
      <c r="T12" s="35">
        <v>433</v>
      </c>
      <c r="U12" s="35">
        <v>206</v>
      </c>
      <c r="V12" s="35">
        <v>96</v>
      </c>
      <c r="W12" s="34">
        <f>SUM(D12:V12)+7</f>
        <v>18132</v>
      </c>
    </row>
    <row r="13" spans="1:23" ht="12" customHeight="1">
      <c r="A13" s="30"/>
      <c r="B13" s="31" t="s">
        <v>35</v>
      </c>
      <c r="C13" s="32"/>
      <c r="D13" s="33">
        <v>496</v>
      </c>
      <c r="E13" s="33">
        <v>613</v>
      </c>
      <c r="F13" s="33">
        <v>824</v>
      </c>
      <c r="G13" s="33">
        <v>895</v>
      </c>
      <c r="H13" s="33">
        <v>512</v>
      </c>
      <c r="I13" s="33">
        <v>679</v>
      </c>
      <c r="J13" s="33">
        <v>644</v>
      </c>
      <c r="K13" s="33">
        <v>609</v>
      </c>
      <c r="L13" s="33">
        <v>743</v>
      </c>
      <c r="M13" s="33">
        <v>915</v>
      </c>
      <c r="N13" s="33">
        <v>1215</v>
      </c>
      <c r="O13" s="33">
        <v>951</v>
      </c>
      <c r="P13" s="33">
        <v>828</v>
      </c>
      <c r="Q13" s="33">
        <v>853</v>
      </c>
      <c r="R13" s="33">
        <v>890</v>
      </c>
      <c r="S13" s="33">
        <v>754</v>
      </c>
      <c r="T13" s="33">
        <v>352</v>
      </c>
      <c r="U13" s="33">
        <v>188</v>
      </c>
      <c r="V13" s="33">
        <v>70</v>
      </c>
      <c r="W13" s="34">
        <f t="shared" si="3"/>
        <v>13031</v>
      </c>
    </row>
    <row r="14" spans="1:23" ht="12" customHeight="1">
      <c r="A14" s="30"/>
      <c r="B14" s="31" t="s">
        <v>36</v>
      </c>
      <c r="C14" s="32"/>
      <c r="D14" s="33">
        <v>1854</v>
      </c>
      <c r="E14" s="33">
        <v>1766</v>
      </c>
      <c r="F14" s="33">
        <v>1716</v>
      </c>
      <c r="G14" s="33">
        <v>2101</v>
      </c>
      <c r="H14" s="33">
        <v>1462</v>
      </c>
      <c r="I14" s="33">
        <v>2091</v>
      </c>
      <c r="J14" s="33">
        <v>2489</v>
      </c>
      <c r="K14" s="33">
        <v>2086</v>
      </c>
      <c r="L14" s="33">
        <v>1971</v>
      </c>
      <c r="M14" s="33">
        <v>1915</v>
      </c>
      <c r="N14" s="33">
        <v>2518</v>
      </c>
      <c r="O14" s="33">
        <v>2285</v>
      </c>
      <c r="P14" s="33">
        <v>2114</v>
      </c>
      <c r="Q14" s="33">
        <v>1689</v>
      </c>
      <c r="R14" s="33">
        <v>1586</v>
      </c>
      <c r="S14" s="33">
        <v>1142</v>
      </c>
      <c r="T14" s="33">
        <v>559</v>
      </c>
      <c r="U14" s="33">
        <v>304</v>
      </c>
      <c r="V14" s="33">
        <v>147</v>
      </c>
      <c r="W14" s="34">
        <f>SUM(D14:V14)+46</f>
        <v>31841</v>
      </c>
    </row>
    <row r="15" spans="1:23" ht="12" customHeight="1">
      <c r="A15" s="30"/>
      <c r="B15" s="36" t="s">
        <v>37</v>
      </c>
      <c r="C15" s="37"/>
      <c r="D15" s="38">
        <v>78</v>
      </c>
      <c r="E15" s="38">
        <v>94</v>
      </c>
      <c r="F15" s="38">
        <v>118</v>
      </c>
      <c r="G15" s="38">
        <v>161</v>
      </c>
      <c r="H15" s="38">
        <v>115</v>
      </c>
      <c r="I15" s="38">
        <v>104</v>
      </c>
      <c r="J15" s="38">
        <v>94</v>
      </c>
      <c r="K15" s="38">
        <v>102</v>
      </c>
      <c r="L15" s="38">
        <v>158</v>
      </c>
      <c r="M15" s="38">
        <v>145</v>
      </c>
      <c r="N15" s="38">
        <v>216</v>
      </c>
      <c r="O15" s="38">
        <v>189</v>
      </c>
      <c r="P15" s="38">
        <v>148</v>
      </c>
      <c r="Q15" s="38">
        <v>178</v>
      </c>
      <c r="R15" s="38">
        <v>191</v>
      </c>
      <c r="S15" s="38">
        <v>164</v>
      </c>
      <c r="T15" s="38">
        <v>95</v>
      </c>
      <c r="U15" s="38">
        <v>40</v>
      </c>
      <c r="V15" s="38">
        <v>22</v>
      </c>
      <c r="W15" s="39">
        <f t="shared" si="3"/>
        <v>2412</v>
      </c>
    </row>
    <row r="16" spans="1:23" ht="12" customHeight="1">
      <c r="A16" s="30"/>
      <c r="B16" s="36" t="s">
        <v>38</v>
      </c>
      <c r="C16" s="37"/>
      <c r="D16" s="38">
        <v>292</v>
      </c>
      <c r="E16" s="38">
        <v>293</v>
      </c>
      <c r="F16" s="38">
        <v>263</v>
      </c>
      <c r="G16" s="38">
        <v>299</v>
      </c>
      <c r="H16" s="38">
        <v>486</v>
      </c>
      <c r="I16" s="38">
        <v>472</v>
      </c>
      <c r="J16" s="38">
        <v>363</v>
      </c>
      <c r="K16" s="38">
        <v>312</v>
      </c>
      <c r="L16" s="38">
        <v>323</v>
      </c>
      <c r="M16" s="38">
        <v>293</v>
      </c>
      <c r="N16" s="38">
        <v>385</v>
      </c>
      <c r="O16" s="38">
        <v>304</v>
      </c>
      <c r="P16" s="38">
        <v>301</v>
      </c>
      <c r="Q16" s="38">
        <v>281</v>
      </c>
      <c r="R16" s="38">
        <v>251</v>
      </c>
      <c r="S16" s="38">
        <v>206</v>
      </c>
      <c r="T16" s="38">
        <v>105</v>
      </c>
      <c r="U16" s="38">
        <v>57</v>
      </c>
      <c r="V16" s="38">
        <v>26</v>
      </c>
      <c r="W16" s="39">
        <f t="shared" si="3"/>
        <v>5312</v>
      </c>
    </row>
    <row r="17" spans="1:23" ht="12" customHeight="1">
      <c r="A17" s="30"/>
      <c r="B17" s="36" t="s">
        <v>39</v>
      </c>
      <c r="C17" s="40"/>
      <c r="D17" s="38">
        <v>158</v>
      </c>
      <c r="E17" s="38">
        <v>162</v>
      </c>
      <c r="F17" s="38">
        <v>186</v>
      </c>
      <c r="G17" s="38">
        <v>180</v>
      </c>
      <c r="H17" s="38">
        <v>162</v>
      </c>
      <c r="I17" s="38">
        <v>312</v>
      </c>
      <c r="J17" s="38">
        <v>235</v>
      </c>
      <c r="K17" s="38">
        <v>194</v>
      </c>
      <c r="L17" s="38">
        <v>180</v>
      </c>
      <c r="M17" s="38">
        <v>202</v>
      </c>
      <c r="N17" s="38">
        <v>262</v>
      </c>
      <c r="O17" s="38">
        <v>199</v>
      </c>
      <c r="P17" s="38">
        <v>200</v>
      </c>
      <c r="Q17" s="38">
        <v>196</v>
      </c>
      <c r="R17" s="38">
        <v>178</v>
      </c>
      <c r="S17" s="38">
        <v>132</v>
      </c>
      <c r="T17" s="38">
        <v>59</v>
      </c>
      <c r="U17" s="38">
        <v>33</v>
      </c>
      <c r="V17" s="38">
        <v>12</v>
      </c>
      <c r="W17" s="39">
        <f t="shared" si="3"/>
        <v>3242</v>
      </c>
    </row>
    <row r="18" spans="1:23" ht="12" customHeight="1">
      <c r="A18" s="30"/>
      <c r="B18" s="36" t="s">
        <v>40</v>
      </c>
      <c r="C18" s="40"/>
      <c r="D18" s="38">
        <v>70</v>
      </c>
      <c r="E18" s="38">
        <v>106</v>
      </c>
      <c r="F18" s="38">
        <v>99</v>
      </c>
      <c r="G18" s="38">
        <v>88</v>
      </c>
      <c r="H18" s="38">
        <v>87</v>
      </c>
      <c r="I18" s="38">
        <v>83</v>
      </c>
      <c r="J18" s="38">
        <v>98</v>
      </c>
      <c r="K18" s="38">
        <v>73</v>
      </c>
      <c r="L18" s="38">
        <v>104</v>
      </c>
      <c r="M18" s="38">
        <v>106</v>
      </c>
      <c r="N18" s="38">
        <v>159</v>
      </c>
      <c r="O18" s="38">
        <v>128</v>
      </c>
      <c r="P18" s="38">
        <v>115</v>
      </c>
      <c r="Q18" s="38">
        <v>97</v>
      </c>
      <c r="R18" s="38">
        <v>112</v>
      </c>
      <c r="S18" s="38">
        <v>92</v>
      </c>
      <c r="T18" s="38">
        <v>41</v>
      </c>
      <c r="U18" s="38">
        <v>15</v>
      </c>
      <c r="V18" s="38">
        <v>10</v>
      </c>
      <c r="W18" s="39">
        <f t="shared" si="3"/>
        <v>1683</v>
      </c>
    </row>
    <row r="19" spans="1:23" ht="12" customHeight="1">
      <c r="A19" s="30"/>
      <c r="B19" s="41" t="s">
        <v>41</v>
      </c>
      <c r="C19" s="42"/>
      <c r="D19" s="38">
        <v>10</v>
      </c>
      <c r="E19" s="38">
        <v>12</v>
      </c>
      <c r="F19" s="38">
        <v>19</v>
      </c>
      <c r="G19" s="38">
        <v>15</v>
      </c>
      <c r="H19" s="38">
        <v>10</v>
      </c>
      <c r="I19" s="38">
        <v>22</v>
      </c>
      <c r="J19" s="38">
        <v>17</v>
      </c>
      <c r="K19" s="38">
        <v>12</v>
      </c>
      <c r="L19" s="38">
        <v>21</v>
      </c>
      <c r="M19" s="38">
        <v>24</v>
      </c>
      <c r="N19" s="38">
        <v>40</v>
      </c>
      <c r="O19" s="38">
        <v>20</v>
      </c>
      <c r="P19" s="38">
        <v>28</v>
      </c>
      <c r="Q19" s="38">
        <v>25</v>
      </c>
      <c r="R19" s="38">
        <v>24</v>
      </c>
      <c r="S19" s="38">
        <v>28</v>
      </c>
      <c r="T19" s="38">
        <v>7</v>
      </c>
      <c r="U19" s="38">
        <v>8</v>
      </c>
      <c r="V19" s="38">
        <v>2</v>
      </c>
      <c r="W19" s="39">
        <f t="shared" si="3"/>
        <v>344</v>
      </c>
    </row>
    <row r="20" spans="1:23" ht="12" customHeight="1">
      <c r="A20" s="30"/>
      <c r="B20" s="36" t="s">
        <v>42</v>
      </c>
      <c r="C20" s="40"/>
      <c r="D20" s="38">
        <v>580</v>
      </c>
      <c r="E20" s="38">
        <v>610</v>
      </c>
      <c r="F20" s="38">
        <v>677</v>
      </c>
      <c r="G20" s="38">
        <v>712</v>
      </c>
      <c r="H20" s="38">
        <v>494</v>
      </c>
      <c r="I20" s="38">
        <v>667</v>
      </c>
      <c r="J20" s="38">
        <v>746</v>
      </c>
      <c r="K20" s="38">
        <v>687</v>
      </c>
      <c r="L20" s="38">
        <v>748</v>
      </c>
      <c r="M20" s="38">
        <v>771</v>
      </c>
      <c r="N20" s="38">
        <v>961</v>
      </c>
      <c r="O20" s="38">
        <v>778</v>
      </c>
      <c r="P20" s="38">
        <v>679</v>
      </c>
      <c r="Q20" s="38">
        <v>628</v>
      </c>
      <c r="R20" s="38">
        <v>618</v>
      </c>
      <c r="S20" s="38">
        <v>484</v>
      </c>
      <c r="T20" s="38">
        <v>231</v>
      </c>
      <c r="U20" s="38">
        <v>97</v>
      </c>
      <c r="V20" s="38">
        <v>52</v>
      </c>
      <c r="W20" s="39">
        <f t="shared" si="3"/>
        <v>11220</v>
      </c>
    </row>
    <row r="21" spans="1:23" ht="12" customHeight="1">
      <c r="A21" s="30"/>
      <c r="B21" s="36" t="s">
        <v>43</v>
      </c>
      <c r="C21" s="37"/>
      <c r="D21" s="38">
        <v>234</v>
      </c>
      <c r="E21" s="38">
        <v>340</v>
      </c>
      <c r="F21" s="38">
        <v>352</v>
      </c>
      <c r="G21" s="38">
        <v>426</v>
      </c>
      <c r="H21" s="38">
        <v>307</v>
      </c>
      <c r="I21" s="38">
        <v>370</v>
      </c>
      <c r="J21" s="38">
        <v>393</v>
      </c>
      <c r="K21" s="38">
        <v>391</v>
      </c>
      <c r="L21" s="38">
        <v>401</v>
      </c>
      <c r="M21" s="43">
        <v>438</v>
      </c>
      <c r="N21" s="43">
        <v>595</v>
      </c>
      <c r="O21" s="43">
        <v>483</v>
      </c>
      <c r="P21" s="43">
        <v>415</v>
      </c>
      <c r="Q21" s="43">
        <v>386</v>
      </c>
      <c r="R21" s="43">
        <v>379</v>
      </c>
      <c r="S21" s="43">
        <v>284</v>
      </c>
      <c r="T21" s="43">
        <v>135</v>
      </c>
      <c r="U21" s="43">
        <v>72</v>
      </c>
      <c r="V21" s="43">
        <v>29</v>
      </c>
      <c r="W21" s="39">
        <f t="shared" si="3"/>
        <v>6430</v>
      </c>
    </row>
    <row r="22" spans="1:23" ht="12" customHeight="1">
      <c r="A22" s="30"/>
      <c r="B22" s="36" t="s">
        <v>44</v>
      </c>
      <c r="C22" s="37"/>
      <c r="D22" s="38">
        <v>391</v>
      </c>
      <c r="E22" s="38">
        <v>445</v>
      </c>
      <c r="F22" s="38">
        <v>526</v>
      </c>
      <c r="G22" s="38">
        <v>549</v>
      </c>
      <c r="H22" s="38">
        <v>429</v>
      </c>
      <c r="I22" s="38">
        <v>442</v>
      </c>
      <c r="J22" s="38">
        <v>534</v>
      </c>
      <c r="K22" s="38">
        <v>479</v>
      </c>
      <c r="L22" s="38">
        <v>522</v>
      </c>
      <c r="M22" s="43">
        <v>589</v>
      </c>
      <c r="N22" s="43">
        <v>744</v>
      </c>
      <c r="O22" s="43">
        <v>633</v>
      </c>
      <c r="P22" s="43">
        <v>497</v>
      </c>
      <c r="Q22" s="43">
        <v>478</v>
      </c>
      <c r="R22" s="43">
        <v>500</v>
      </c>
      <c r="S22" s="43">
        <v>383</v>
      </c>
      <c r="T22" s="43">
        <v>201</v>
      </c>
      <c r="U22" s="43">
        <v>72</v>
      </c>
      <c r="V22" s="43">
        <v>33</v>
      </c>
      <c r="W22" s="39">
        <f>SUM(D22:V22)</f>
        <v>8447</v>
      </c>
    </row>
    <row r="23" spans="1:23" ht="12" customHeight="1">
      <c r="A23" s="30"/>
      <c r="B23" s="36" t="s">
        <v>45</v>
      </c>
      <c r="C23" s="37"/>
      <c r="D23" s="38">
        <v>887</v>
      </c>
      <c r="E23" s="38">
        <v>993</v>
      </c>
      <c r="F23" s="38">
        <v>994</v>
      </c>
      <c r="G23" s="38">
        <v>1061</v>
      </c>
      <c r="H23" s="38">
        <v>813</v>
      </c>
      <c r="I23" s="38">
        <v>986</v>
      </c>
      <c r="J23" s="38">
        <v>1162</v>
      </c>
      <c r="K23" s="38">
        <v>1051</v>
      </c>
      <c r="L23" s="38">
        <v>1008</v>
      </c>
      <c r="M23" s="43">
        <v>1070</v>
      </c>
      <c r="N23" s="43">
        <v>1236</v>
      </c>
      <c r="O23" s="43">
        <v>1025</v>
      </c>
      <c r="P23" s="43">
        <v>912</v>
      </c>
      <c r="Q23" s="43">
        <v>742</v>
      </c>
      <c r="R23" s="43">
        <v>723</v>
      </c>
      <c r="S23" s="43">
        <v>505</v>
      </c>
      <c r="T23" s="43">
        <v>281</v>
      </c>
      <c r="U23" s="43">
        <v>133</v>
      </c>
      <c r="V23" s="43">
        <v>61</v>
      </c>
      <c r="W23" s="39">
        <f>SUM(D23:V23)+2</f>
        <v>15645</v>
      </c>
    </row>
    <row r="24" spans="1:23" ht="12" customHeight="1">
      <c r="A24" s="30"/>
      <c r="B24" s="36" t="s">
        <v>46</v>
      </c>
      <c r="C24" s="37"/>
      <c r="D24" s="38">
        <v>678</v>
      </c>
      <c r="E24" s="38">
        <v>737</v>
      </c>
      <c r="F24" s="38">
        <v>648</v>
      </c>
      <c r="G24" s="38">
        <v>725</v>
      </c>
      <c r="H24" s="38">
        <v>543</v>
      </c>
      <c r="I24" s="38">
        <v>818</v>
      </c>
      <c r="J24" s="38">
        <v>922</v>
      </c>
      <c r="K24" s="38">
        <v>767</v>
      </c>
      <c r="L24" s="38">
        <v>805</v>
      </c>
      <c r="M24" s="43">
        <v>713</v>
      </c>
      <c r="N24" s="43">
        <v>893</v>
      </c>
      <c r="O24" s="43">
        <v>766</v>
      </c>
      <c r="P24" s="43">
        <v>700</v>
      </c>
      <c r="Q24" s="43">
        <v>616</v>
      </c>
      <c r="R24" s="43">
        <v>503</v>
      </c>
      <c r="S24" s="43">
        <v>425</v>
      </c>
      <c r="T24" s="43">
        <v>172</v>
      </c>
      <c r="U24" s="43">
        <v>106</v>
      </c>
      <c r="V24" s="43">
        <v>40</v>
      </c>
      <c r="W24" s="39">
        <f t="shared" si="3"/>
        <v>11577</v>
      </c>
    </row>
    <row r="25" spans="1:23" ht="12" customHeight="1">
      <c r="A25" s="30"/>
      <c r="B25" s="36" t="s">
        <v>47</v>
      </c>
      <c r="C25" s="37"/>
      <c r="D25" s="38">
        <v>349</v>
      </c>
      <c r="E25" s="38">
        <v>396</v>
      </c>
      <c r="F25" s="38">
        <v>383</v>
      </c>
      <c r="G25" s="38">
        <v>416</v>
      </c>
      <c r="H25" s="38">
        <v>258</v>
      </c>
      <c r="I25" s="38">
        <v>363</v>
      </c>
      <c r="J25" s="38">
        <v>445</v>
      </c>
      <c r="K25" s="38">
        <v>370</v>
      </c>
      <c r="L25" s="38">
        <v>366</v>
      </c>
      <c r="M25" s="43">
        <v>422</v>
      </c>
      <c r="N25" s="43">
        <v>533</v>
      </c>
      <c r="O25" s="43">
        <v>410</v>
      </c>
      <c r="P25" s="43">
        <v>347</v>
      </c>
      <c r="Q25" s="43">
        <v>298</v>
      </c>
      <c r="R25" s="43">
        <v>313</v>
      </c>
      <c r="S25" s="43">
        <v>276</v>
      </c>
      <c r="T25" s="43">
        <v>142</v>
      </c>
      <c r="U25" s="43">
        <v>71</v>
      </c>
      <c r="V25" s="43">
        <v>33</v>
      </c>
      <c r="W25" s="39">
        <f>SUM(D25:V25)+9</f>
        <v>6200</v>
      </c>
    </row>
    <row r="26" spans="1:23" ht="12" customHeight="1">
      <c r="A26" s="30"/>
      <c r="B26" s="44" t="s">
        <v>1</v>
      </c>
      <c r="C26" s="45"/>
      <c r="D26" s="46">
        <v>307</v>
      </c>
      <c r="E26" s="46">
        <v>375</v>
      </c>
      <c r="F26" s="46">
        <v>396</v>
      </c>
      <c r="G26" s="47">
        <v>438</v>
      </c>
      <c r="H26" s="48">
        <v>320</v>
      </c>
      <c r="I26" s="46">
        <v>374</v>
      </c>
      <c r="J26" s="46">
        <v>365</v>
      </c>
      <c r="K26" s="49">
        <v>333</v>
      </c>
      <c r="L26" s="49">
        <v>401</v>
      </c>
      <c r="M26" s="49">
        <v>419</v>
      </c>
      <c r="N26" s="49">
        <v>528</v>
      </c>
      <c r="O26" s="49">
        <v>445</v>
      </c>
      <c r="P26" s="49">
        <v>421</v>
      </c>
      <c r="Q26" s="49">
        <v>402</v>
      </c>
      <c r="R26" s="49">
        <v>397</v>
      </c>
      <c r="S26" s="49">
        <v>346</v>
      </c>
      <c r="T26" s="49">
        <v>178</v>
      </c>
      <c r="U26" s="49">
        <v>71</v>
      </c>
      <c r="V26" s="49">
        <v>49</v>
      </c>
      <c r="W26" s="50">
        <f t="shared" si="3"/>
        <v>6565</v>
      </c>
    </row>
    <row r="27" spans="1:23" ht="12" customHeight="1">
      <c r="A27" s="30"/>
      <c r="B27" s="51" t="s">
        <v>48</v>
      </c>
      <c r="C27" s="52"/>
      <c r="D27" s="48">
        <v>46</v>
      </c>
      <c r="E27" s="48">
        <v>64</v>
      </c>
      <c r="F27" s="48">
        <v>112</v>
      </c>
      <c r="G27" s="48">
        <v>122</v>
      </c>
      <c r="H27" s="48">
        <v>72</v>
      </c>
      <c r="I27" s="48">
        <v>68</v>
      </c>
      <c r="J27" s="48">
        <v>67</v>
      </c>
      <c r="K27" s="48">
        <v>75</v>
      </c>
      <c r="L27" s="48">
        <v>92</v>
      </c>
      <c r="M27" s="48">
        <v>122</v>
      </c>
      <c r="N27" s="48">
        <v>131</v>
      </c>
      <c r="O27" s="48">
        <v>84</v>
      </c>
      <c r="P27" s="48">
        <v>110</v>
      </c>
      <c r="Q27" s="48">
        <v>136</v>
      </c>
      <c r="R27" s="48">
        <v>180</v>
      </c>
      <c r="S27" s="48">
        <v>153</v>
      </c>
      <c r="T27" s="48">
        <v>69</v>
      </c>
      <c r="U27" s="48">
        <v>48</v>
      </c>
      <c r="V27" s="48">
        <v>14</v>
      </c>
      <c r="W27" s="53">
        <f t="shared" si="3"/>
        <v>1765</v>
      </c>
    </row>
    <row r="28" spans="1:23" ht="12" customHeight="1">
      <c r="A28" s="30"/>
      <c r="B28" s="51" t="s">
        <v>49</v>
      </c>
      <c r="C28" s="52"/>
      <c r="D28" s="48">
        <v>126</v>
      </c>
      <c r="E28" s="48">
        <v>179</v>
      </c>
      <c r="F28" s="48">
        <v>164</v>
      </c>
      <c r="G28" s="48">
        <v>199</v>
      </c>
      <c r="H28" s="48">
        <v>150</v>
      </c>
      <c r="I28" s="48">
        <v>166</v>
      </c>
      <c r="J28" s="48">
        <v>155</v>
      </c>
      <c r="K28" s="48">
        <v>153</v>
      </c>
      <c r="L28" s="48">
        <v>133</v>
      </c>
      <c r="M28" s="48">
        <v>191</v>
      </c>
      <c r="N28" s="48">
        <v>279</v>
      </c>
      <c r="O28" s="48">
        <v>165</v>
      </c>
      <c r="P28" s="48">
        <v>159</v>
      </c>
      <c r="Q28" s="48">
        <v>128</v>
      </c>
      <c r="R28" s="48">
        <v>182</v>
      </c>
      <c r="S28" s="48">
        <v>114</v>
      </c>
      <c r="T28" s="48">
        <v>55</v>
      </c>
      <c r="U28" s="48">
        <v>29</v>
      </c>
      <c r="V28" s="48">
        <v>21</v>
      </c>
      <c r="W28" s="53">
        <f t="shared" si="3"/>
        <v>2748</v>
      </c>
    </row>
    <row r="29" spans="1:23" ht="12" customHeight="1">
      <c r="A29" s="30"/>
      <c r="B29" s="51" t="s">
        <v>50</v>
      </c>
      <c r="C29" s="52"/>
      <c r="D29" s="48">
        <v>87</v>
      </c>
      <c r="E29" s="48">
        <v>122</v>
      </c>
      <c r="F29" s="48">
        <v>138</v>
      </c>
      <c r="G29" s="48">
        <v>140</v>
      </c>
      <c r="H29" s="48">
        <v>114</v>
      </c>
      <c r="I29" s="48">
        <v>108</v>
      </c>
      <c r="J29" s="48">
        <v>117</v>
      </c>
      <c r="K29" s="48">
        <v>121</v>
      </c>
      <c r="L29" s="48">
        <v>149</v>
      </c>
      <c r="M29" s="48">
        <v>160</v>
      </c>
      <c r="N29" s="48">
        <v>217</v>
      </c>
      <c r="O29" s="48">
        <v>166</v>
      </c>
      <c r="P29" s="48">
        <v>159</v>
      </c>
      <c r="Q29" s="48">
        <v>188</v>
      </c>
      <c r="R29" s="48">
        <v>168</v>
      </c>
      <c r="S29" s="48">
        <v>156</v>
      </c>
      <c r="T29" s="48">
        <v>75</v>
      </c>
      <c r="U29" s="48">
        <v>44</v>
      </c>
      <c r="V29" s="48">
        <v>29</v>
      </c>
      <c r="W29" s="53">
        <f t="shared" si="3"/>
        <v>2458</v>
      </c>
    </row>
    <row r="30" spans="1:23" ht="12" customHeight="1">
      <c r="A30" s="30"/>
      <c r="B30" s="51" t="s">
        <v>51</v>
      </c>
      <c r="C30" s="52"/>
      <c r="D30" s="48">
        <v>48</v>
      </c>
      <c r="E30" s="48">
        <v>46</v>
      </c>
      <c r="F30" s="48">
        <v>59</v>
      </c>
      <c r="G30" s="48">
        <v>73</v>
      </c>
      <c r="H30" s="48">
        <v>64</v>
      </c>
      <c r="I30" s="48">
        <v>41</v>
      </c>
      <c r="J30" s="48">
        <v>49</v>
      </c>
      <c r="K30" s="48">
        <v>54</v>
      </c>
      <c r="L30" s="48">
        <v>57</v>
      </c>
      <c r="M30" s="48">
        <v>81</v>
      </c>
      <c r="N30" s="48">
        <v>75</v>
      </c>
      <c r="O30" s="48">
        <v>77</v>
      </c>
      <c r="P30" s="48">
        <v>51</v>
      </c>
      <c r="Q30" s="48">
        <v>70</v>
      </c>
      <c r="R30" s="48">
        <v>78</v>
      </c>
      <c r="S30" s="48">
        <v>62</v>
      </c>
      <c r="T30" s="48">
        <v>30</v>
      </c>
      <c r="U30" s="48">
        <v>12</v>
      </c>
      <c r="V30" s="48">
        <v>5</v>
      </c>
      <c r="W30" s="53">
        <f t="shared" si="3"/>
        <v>1032</v>
      </c>
    </row>
    <row r="31" spans="1:23" ht="12" customHeight="1">
      <c r="A31" s="30"/>
      <c r="B31" s="51" t="s">
        <v>52</v>
      </c>
      <c r="C31" s="52"/>
      <c r="D31" s="48">
        <v>242</v>
      </c>
      <c r="E31" s="48">
        <v>287</v>
      </c>
      <c r="F31" s="48">
        <v>284</v>
      </c>
      <c r="G31" s="48">
        <v>276</v>
      </c>
      <c r="H31" s="48">
        <v>219</v>
      </c>
      <c r="I31" s="48">
        <v>268</v>
      </c>
      <c r="J31" s="48">
        <v>323</v>
      </c>
      <c r="K31" s="48">
        <v>292</v>
      </c>
      <c r="L31" s="48">
        <v>255</v>
      </c>
      <c r="M31" s="48">
        <v>286</v>
      </c>
      <c r="N31" s="48">
        <v>422</v>
      </c>
      <c r="O31" s="48">
        <v>315</v>
      </c>
      <c r="P31" s="48">
        <v>289</v>
      </c>
      <c r="Q31" s="48">
        <v>221</v>
      </c>
      <c r="R31" s="48">
        <v>236</v>
      </c>
      <c r="S31" s="48">
        <v>182</v>
      </c>
      <c r="T31" s="48">
        <v>99</v>
      </c>
      <c r="U31" s="48">
        <v>45</v>
      </c>
      <c r="V31" s="48">
        <v>16</v>
      </c>
      <c r="W31" s="53">
        <f t="shared" si="3"/>
        <v>4557</v>
      </c>
    </row>
    <row r="32" spans="1:23" ht="12" customHeight="1">
      <c r="A32" s="30"/>
      <c r="B32" s="51" t="s">
        <v>53</v>
      </c>
      <c r="C32" s="52"/>
      <c r="D32" s="48">
        <v>109</v>
      </c>
      <c r="E32" s="48">
        <v>114</v>
      </c>
      <c r="F32" s="48">
        <v>108</v>
      </c>
      <c r="G32" s="48">
        <v>125</v>
      </c>
      <c r="H32" s="48">
        <v>104</v>
      </c>
      <c r="I32" s="48">
        <v>128</v>
      </c>
      <c r="J32" s="48">
        <v>140</v>
      </c>
      <c r="K32" s="48">
        <v>107</v>
      </c>
      <c r="L32" s="48">
        <v>121</v>
      </c>
      <c r="M32" s="48">
        <v>124</v>
      </c>
      <c r="N32" s="48">
        <v>159</v>
      </c>
      <c r="O32" s="48">
        <v>122</v>
      </c>
      <c r="P32" s="48">
        <v>111</v>
      </c>
      <c r="Q32" s="48">
        <v>128</v>
      </c>
      <c r="R32" s="48">
        <v>113</v>
      </c>
      <c r="S32" s="48">
        <v>97</v>
      </c>
      <c r="T32" s="48">
        <v>39</v>
      </c>
      <c r="U32" s="48">
        <v>21</v>
      </c>
      <c r="V32" s="48">
        <v>8</v>
      </c>
      <c r="W32" s="53">
        <f t="shared" si="3"/>
        <v>1978</v>
      </c>
    </row>
    <row r="33" spans="1:23" ht="12" customHeight="1">
      <c r="A33" s="30"/>
      <c r="B33" s="51" t="s">
        <v>54</v>
      </c>
      <c r="C33" s="52"/>
      <c r="D33" s="48">
        <v>84</v>
      </c>
      <c r="E33" s="48">
        <v>131</v>
      </c>
      <c r="F33" s="48">
        <v>162</v>
      </c>
      <c r="G33" s="48">
        <v>175</v>
      </c>
      <c r="H33" s="48">
        <v>164</v>
      </c>
      <c r="I33" s="48">
        <v>132</v>
      </c>
      <c r="J33" s="48">
        <v>121</v>
      </c>
      <c r="K33" s="48">
        <v>127</v>
      </c>
      <c r="L33" s="48">
        <v>147</v>
      </c>
      <c r="M33" s="48">
        <v>216</v>
      </c>
      <c r="N33" s="48">
        <v>282</v>
      </c>
      <c r="O33" s="48">
        <v>182</v>
      </c>
      <c r="P33" s="48">
        <v>175</v>
      </c>
      <c r="Q33" s="48">
        <v>168</v>
      </c>
      <c r="R33" s="48">
        <v>211</v>
      </c>
      <c r="S33" s="48">
        <v>175</v>
      </c>
      <c r="T33" s="48">
        <v>75</v>
      </c>
      <c r="U33" s="48">
        <v>28</v>
      </c>
      <c r="V33" s="48">
        <v>14</v>
      </c>
      <c r="W33" s="53">
        <f t="shared" si="3"/>
        <v>2769</v>
      </c>
    </row>
    <row r="34" spans="1:23" ht="12" customHeight="1">
      <c r="A34" s="30"/>
      <c r="B34" s="51" t="s">
        <v>55</v>
      </c>
      <c r="C34" s="52"/>
      <c r="D34" s="48">
        <v>27</v>
      </c>
      <c r="E34" s="48">
        <v>29</v>
      </c>
      <c r="F34" s="48">
        <v>33</v>
      </c>
      <c r="G34" s="48">
        <v>47</v>
      </c>
      <c r="H34" s="48">
        <v>49</v>
      </c>
      <c r="I34" s="48">
        <v>57</v>
      </c>
      <c r="J34" s="48">
        <v>56</v>
      </c>
      <c r="K34" s="48">
        <v>34</v>
      </c>
      <c r="L34" s="48">
        <v>45</v>
      </c>
      <c r="M34" s="48">
        <v>55</v>
      </c>
      <c r="N34" s="48">
        <v>83</v>
      </c>
      <c r="O34" s="48">
        <v>69</v>
      </c>
      <c r="P34" s="48">
        <v>54</v>
      </c>
      <c r="Q34" s="48">
        <v>50</v>
      </c>
      <c r="R34" s="48">
        <v>65</v>
      </c>
      <c r="S34" s="48">
        <v>51</v>
      </c>
      <c r="T34" s="48">
        <v>27</v>
      </c>
      <c r="U34" s="48">
        <v>17</v>
      </c>
      <c r="V34" s="48">
        <v>3</v>
      </c>
      <c r="W34" s="53">
        <f t="shared" si="3"/>
        <v>851</v>
      </c>
    </row>
    <row r="35" spans="1:23" ht="12" customHeight="1">
      <c r="A35" s="30"/>
      <c r="B35" s="51" t="s">
        <v>56</v>
      </c>
      <c r="C35" s="52"/>
      <c r="D35" s="48">
        <v>112</v>
      </c>
      <c r="E35" s="48">
        <v>126</v>
      </c>
      <c r="F35" s="48">
        <v>153</v>
      </c>
      <c r="G35" s="48">
        <v>168</v>
      </c>
      <c r="H35" s="48">
        <v>128</v>
      </c>
      <c r="I35" s="48">
        <v>113</v>
      </c>
      <c r="J35" s="48">
        <v>138</v>
      </c>
      <c r="K35" s="48">
        <v>144</v>
      </c>
      <c r="L35" s="48">
        <v>159</v>
      </c>
      <c r="M35" s="48">
        <v>160</v>
      </c>
      <c r="N35" s="48">
        <v>205</v>
      </c>
      <c r="O35" s="48">
        <v>171</v>
      </c>
      <c r="P35" s="48">
        <v>129</v>
      </c>
      <c r="Q35" s="48">
        <v>138</v>
      </c>
      <c r="R35" s="48">
        <v>143</v>
      </c>
      <c r="S35" s="48">
        <v>128</v>
      </c>
      <c r="T35" s="48">
        <v>93</v>
      </c>
      <c r="U35" s="48">
        <v>25</v>
      </c>
      <c r="V35" s="48">
        <v>14</v>
      </c>
      <c r="W35" s="53">
        <f t="shared" si="3"/>
        <v>2447</v>
      </c>
    </row>
    <row r="36" spans="1:23" ht="12" customHeight="1">
      <c r="A36" s="30"/>
      <c r="B36" s="51" t="s">
        <v>57</v>
      </c>
      <c r="C36" s="52"/>
      <c r="D36" s="48">
        <v>269</v>
      </c>
      <c r="E36" s="48">
        <v>269</v>
      </c>
      <c r="F36" s="48">
        <v>290</v>
      </c>
      <c r="G36" s="48">
        <v>325</v>
      </c>
      <c r="H36" s="48">
        <v>279</v>
      </c>
      <c r="I36" s="48">
        <v>337</v>
      </c>
      <c r="J36" s="48">
        <v>325</v>
      </c>
      <c r="K36" s="48">
        <v>278</v>
      </c>
      <c r="L36" s="48">
        <v>285</v>
      </c>
      <c r="M36" s="48">
        <v>309</v>
      </c>
      <c r="N36" s="48">
        <v>454</v>
      </c>
      <c r="O36" s="48">
        <v>371</v>
      </c>
      <c r="P36" s="48">
        <v>304</v>
      </c>
      <c r="Q36" s="48">
        <v>264</v>
      </c>
      <c r="R36" s="48">
        <v>232</v>
      </c>
      <c r="S36" s="48">
        <v>232</v>
      </c>
      <c r="T36" s="48">
        <v>124</v>
      </c>
      <c r="U36" s="48">
        <v>63</v>
      </c>
      <c r="V36" s="48">
        <v>23</v>
      </c>
      <c r="W36" s="53">
        <f t="shared" si="3"/>
        <v>5033</v>
      </c>
    </row>
    <row r="37" spans="1:23" ht="12" customHeight="1">
      <c r="A37" s="30"/>
      <c r="B37" s="54" t="s">
        <v>58</v>
      </c>
      <c r="C37" s="55"/>
      <c r="D37" s="56">
        <v>181</v>
      </c>
      <c r="E37" s="56">
        <v>213</v>
      </c>
      <c r="F37" s="56">
        <v>245</v>
      </c>
      <c r="G37" s="56">
        <v>269</v>
      </c>
      <c r="H37" s="56">
        <v>183</v>
      </c>
      <c r="I37" s="56">
        <v>196</v>
      </c>
      <c r="J37" s="56">
        <v>246</v>
      </c>
      <c r="K37" s="56">
        <v>236</v>
      </c>
      <c r="L37" s="56">
        <v>289</v>
      </c>
      <c r="M37" s="56">
        <v>298</v>
      </c>
      <c r="N37" s="56">
        <v>364</v>
      </c>
      <c r="O37" s="56">
        <v>286</v>
      </c>
      <c r="P37" s="56">
        <v>261</v>
      </c>
      <c r="Q37" s="56">
        <v>287</v>
      </c>
      <c r="R37" s="56">
        <v>309</v>
      </c>
      <c r="S37" s="56">
        <v>259</v>
      </c>
      <c r="T37" s="56">
        <v>106</v>
      </c>
      <c r="U37" s="56">
        <v>73</v>
      </c>
      <c r="V37" s="56">
        <v>31</v>
      </c>
      <c r="W37" s="57">
        <f t="shared" si="3"/>
        <v>4332</v>
      </c>
    </row>
    <row r="38" spans="1:23" ht="12" customHeight="1">
      <c r="A38" s="30"/>
      <c r="B38" s="54" t="s">
        <v>59</v>
      </c>
      <c r="C38" s="55"/>
      <c r="D38" s="56">
        <v>201</v>
      </c>
      <c r="E38" s="56">
        <v>253</v>
      </c>
      <c r="F38" s="56">
        <v>312</v>
      </c>
      <c r="G38" s="56">
        <v>353</v>
      </c>
      <c r="H38" s="56">
        <v>210</v>
      </c>
      <c r="I38" s="56">
        <v>271</v>
      </c>
      <c r="J38" s="56">
        <v>316</v>
      </c>
      <c r="K38" s="56">
        <v>285</v>
      </c>
      <c r="L38" s="56">
        <v>346</v>
      </c>
      <c r="M38" s="56">
        <v>409</v>
      </c>
      <c r="N38" s="56">
        <v>506</v>
      </c>
      <c r="O38" s="56">
        <v>421</v>
      </c>
      <c r="P38" s="56">
        <v>372</v>
      </c>
      <c r="Q38" s="56">
        <v>355</v>
      </c>
      <c r="R38" s="56">
        <v>357</v>
      </c>
      <c r="S38" s="56">
        <v>279</v>
      </c>
      <c r="T38" s="56">
        <v>129</v>
      </c>
      <c r="U38" s="56">
        <v>67</v>
      </c>
      <c r="V38" s="56">
        <v>24</v>
      </c>
      <c r="W38" s="57">
        <f t="shared" si="3"/>
        <v>5466</v>
      </c>
    </row>
    <row r="39" spans="1:23" ht="12" customHeight="1">
      <c r="A39" s="30"/>
      <c r="B39" s="54" t="s">
        <v>60</v>
      </c>
      <c r="C39" s="55"/>
      <c r="D39" s="56">
        <v>205</v>
      </c>
      <c r="E39" s="56">
        <v>238</v>
      </c>
      <c r="F39" s="56">
        <v>258</v>
      </c>
      <c r="G39" s="56">
        <v>230</v>
      </c>
      <c r="H39" s="56">
        <v>125</v>
      </c>
      <c r="I39" s="56">
        <v>209</v>
      </c>
      <c r="J39" s="56">
        <v>242</v>
      </c>
      <c r="K39" s="56">
        <v>217</v>
      </c>
      <c r="L39" s="56">
        <v>271</v>
      </c>
      <c r="M39" s="56">
        <v>256</v>
      </c>
      <c r="N39" s="56">
        <v>305</v>
      </c>
      <c r="O39" s="56">
        <v>266</v>
      </c>
      <c r="P39" s="56">
        <v>246</v>
      </c>
      <c r="Q39" s="56">
        <v>275</v>
      </c>
      <c r="R39" s="56">
        <v>262</v>
      </c>
      <c r="S39" s="56">
        <v>213</v>
      </c>
      <c r="T39" s="56">
        <v>76</v>
      </c>
      <c r="U39" s="56">
        <v>49</v>
      </c>
      <c r="V39" s="56">
        <v>27</v>
      </c>
      <c r="W39" s="57">
        <f t="shared" si="3"/>
        <v>3970</v>
      </c>
    </row>
    <row r="40" spans="1:23" ht="12" customHeight="1">
      <c r="A40" s="30"/>
      <c r="B40" s="54" t="s">
        <v>61</v>
      </c>
      <c r="C40" s="55"/>
      <c r="D40" s="56">
        <v>56</v>
      </c>
      <c r="E40" s="56">
        <v>66</v>
      </c>
      <c r="F40" s="56">
        <v>85</v>
      </c>
      <c r="G40" s="56">
        <v>86</v>
      </c>
      <c r="H40" s="56">
        <v>51</v>
      </c>
      <c r="I40" s="56">
        <v>49</v>
      </c>
      <c r="J40" s="56">
        <v>71</v>
      </c>
      <c r="K40" s="56">
        <v>77</v>
      </c>
      <c r="L40" s="56">
        <v>95</v>
      </c>
      <c r="M40" s="56">
        <v>88</v>
      </c>
      <c r="N40" s="56">
        <v>118</v>
      </c>
      <c r="O40" s="56">
        <v>76</v>
      </c>
      <c r="P40" s="56">
        <v>84</v>
      </c>
      <c r="Q40" s="56">
        <v>91</v>
      </c>
      <c r="R40" s="56">
        <v>107</v>
      </c>
      <c r="S40" s="56">
        <v>82</v>
      </c>
      <c r="T40" s="56">
        <v>47</v>
      </c>
      <c r="U40" s="56">
        <v>17</v>
      </c>
      <c r="V40" s="56">
        <v>5</v>
      </c>
      <c r="W40" s="57">
        <f t="shared" si="3"/>
        <v>1351</v>
      </c>
    </row>
    <row r="41" spans="1:23" ht="12" customHeight="1">
      <c r="A41" s="30"/>
      <c r="B41" s="54" t="s">
        <v>62</v>
      </c>
      <c r="C41" s="55"/>
      <c r="D41" s="56">
        <v>327</v>
      </c>
      <c r="E41" s="56">
        <v>355</v>
      </c>
      <c r="F41" s="56">
        <v>339</v>
      </c>
      <c r="G41" s="56">
        <v>306</v>
      </c>
      <c r="H41" s="56">
        <v>215</v>
      </c>
      <c r="I41" s="56">
        <v>386</v>
      </c>
      <c r="J41" s="56">
        <v>404</v>
      </c>
      <c r="K41" s="56">
        <v>341</v>
      </c>
      <c r="L41" s="56">
        <v>407</v>
      </c>
      <c r="M41" s="56">
        <v>424</v>
      </c>
      <c r="N41" s="56">
        <v>486</v>
      </c>
      <c r="O41" s="56">
        <v>411</v>
      </c>
      <c r="P41" s="56">
        <v>366</v>
      </c>
      <c r="Q41" s="56">
        <v>316</v>
      </c>
      <c r="R41" s="56">
        <v>305</v>
      </c>
      <c r="S41" s="56">
        <v>255</v>
      </c>
      <c r="T41" s="56">
        <v>146</v>
      </c>
      <c r="U41" s="56">
        <v>84</v>
      </c>
      <c r="V41" s="56">
        <v>36</v>
      </c>
      <c r="W41" s="57">
        <f>SUM(D41:V41)+1</f>
        <v>5910</v>
      </c>
    </row>
    <row r="42" spans="1:23" ht="12" customHeight="1" thickBot="1">
      <c r="A42" s="58"/>
      <c r="B42" s="59" t="s">
        <v>63</v>
      </c>
      <c r="C42" s="60"/>
      <c r="D42" s="61">
        <v>159</v>
      </c>
      <c r="E42" s="61">
        <v>188</v>
      </c>
      <c r="F42" s="61">
        <v>183</v>
      </c>
      <c r="G42" s="61">
        <v>189</v>
      </c>
      <c r="H42" s="61">
        <v>152</v>
      </c>
      <c r="I42" s="61">
        <v>261</v>
      </c>
      <c r="J42" s="61">
        <v>271</v>
      </c>
      <c r="K42" s="61">
        <v>215</v>
      </c>
      <c r="L42" s="61">
        <v>319</v>
      </c>
      <c r="M42" s="61">
        <v>317</v>
      </c>
      <c r="N42" s="61">
        <v>364</v>
      </c>
      <c r="O42" s="61">
        <v>264</v>
      </c>
      <c r="P42" s="61">
        <v>217</v>
      </c>
      <c r="Q42" s="61">
        <v>178</v>
      </c>
      <c r="R42" s="61">
        <v>178</v>
      </c>
      <c r="S42" s="61">
        <v>138</v>
      </c>
      <c r="T42" s="61">
        <v>76</v>
      </c>
      <c r="U42" s="61">
        <v>31</v>
      </c>
      <c r="V42" s="61">
        <v>19</v>
      </c>
      <c r="W42" s="62">
        <f>SUM(D42:V42)</f>
        <v>3719</v>
      </c>
    </row>
    <row r="43" spans="1:23" s="3" customFormat="1" ht="12" customHeight="1">
      <c r="A43" s="6"/>
      <c r="B43" s="6" t="s">
        <v>64</v>
      </c>
      <c r="C43" s="6"/>
      <c r="D43" s="6"/>
      <c r="E43" s="14" t="s">
        <v>66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ht="12" customHeight="1"/>
  </sheetData>
  <printOptions horizontalCentered="1"/>
  <pageMargins left="0.7480314960629921" right="0.5905511811023623" top="0.7480314960629921" bottom="0.5118110236220472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0.875" style="1" customWidth="1"/>
    <col min="4" max="22" width="6.125" style="1" customWidth="1"/>
    <col min="23" max="23" width="7.625" style="1" customWidth="1"/>
    <col min="24" max="16384" width="9.00390625" style="1" customWidth="1"/>
  </cols>
  <sheetData>
    <row r="1" spans="2:3" ht="14.25">
      <c r="B1" s="2" t="s">
        <v>4</v>
      </c>
      <c r="C1" s="2"/>
    </row>
    <row r="2" spans="1:23" ht="12" customHeight="1">
      <c r="A2" s="6"/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 t="s">
        <v>5</v>
      </c>
    </row>
    <row r="3" spans="1:23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8" t="s">
        <v>6</v>
      </c>
    </row>
    <row r="4" spans="1:23" ht="15.75" customHeight="1" thickBot="1">
      <c r="A4" s="9"/>
      <c r="B4" s="10" t="s">
        <v>7</v>
      </c>
      <c r="C4" s="11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0</v>
      </c>
      <c r="W4" s="13" t="s">
        <v>26</v>
      </c>
    </row>
    <row r="5" spans="1:23" ht="15.75" customHeight="1">
      <c r="A5" s="15"/>
      <c r="B5" s="16" t="s">
        <v>27</v>
      </c>
      <c r="C5" s="17"/>
      <c r="D5" s="18">
        <f>D6+D7</f>
        <v>19174</v>
      </c>
      <c r="E5" s="18">
        <f aca="true" t="shared" si="0" ref="E5:W5">E6+E7</f>
        <v>20277</v>
      </c>
      <c r="F5" s="18">
        <f t="shared" si="0"/>
        <v>21092</v>
      </c>
      <c r="G5" s="18">
        <f t="shared" si="0"/>
        <v>23658</v>
      </c>
      <c r="H5" s="18">
        <f t="shared" si="0"/>
        <v>20340</v>
      </c>
      <c r="I5" s="18">
        <f t="shared" si="0"/>
        <v>25335</v>
      </c>
      <c r="J5" s="18">
        <f t="shared" si="0"/>
        <v>27146</v>
      </c>
      <c r="K5" s="18">
        <f t="shared" si="0"/>
        <v>24839</v>
      </c>
      <c r="L5" s="18">
        <f t="shared" si="0"/>
        <v>25488</v>
      </c>
      <c r="M5" s="18">
        <f t="shared" si="0"/>
        <v>25805</v>
      </c>
      <c r="N5" s="18">
        <f t="shared" si="0"/>
        <v>32524</v>
      </c>
      <c r="O5" s="18">
        <f t="shared" si="0"/>
        <v>27926</v>
      </c>
      <c r="P5" s="18">
        <f t="shared" si="0"/>
        <v>26055</v>
      </c>
      <c r="Q5" s="18">
        <f t="shared" si="0"/>
        <v>26071</v>
      </c>
      <c r="R5" s="18">
        <f t="shared" si="0"/>
        <v>25683</v>
      </c>
      <c r="S5" s="18">
        <f t="shared" si="0"/>
        <v>22567</v>
      </c>
      <c r="T5" s="18">
        <f t="shared" si="0"/>
        <v>16071</v>
      </c>
      <c r="U5" s="18">
        <f t="shared" si="0"/>
        <v>9993</v>
      </c>
      <c r="V5" s="18">
        <f t="shared" si="0"/>
        <v>6176</v>
      </c>
      <c r="W5" s="19">
        <f t="shared" si="0"/>
        <v>426301</v>
      </c>
    </row>
    <row r="6" spans="1:23" ht="15.75" customHeight="1">
      <c r="A6" s="20"/>
      <c r="B6" s="21" t="s">
        <v>28</v>
      </c>
      <c r="C6" s="22"/>
      <c r="D6" s="23">
        <f>SUM(D8:D14)</f>
        <v>13063</v>
      </c>
      <c r="E6" s="23">
        <f aca="true" t="shared" si="1" ref="E6:W6">SUM(E8:E14)</f>
        <v>13482</v>
      </c>
      <c r="F6" s="23">
        <f t="shared" si="1"/>
        <v>13971</v>
      </c>
      <c r="G6" s="23">
        <f t="shared" si="1"/>
        <v>15937</v>
      </c>
      <c r="H6" s="23">
        <f t="shared" si="1"/>
        <v>13698</v>
      </c>
      <c r="I6" s="23">
        <f t="shared" si="1"/>
        <v>17692</v>
      </c>
      <c r="J6" s="23">
        <f t="shared" si="1"/>
        <v>18986</v>
      </c>
      <c r="K6" s="23">
        <f t="shared" si="1"/>
        <v>16931</v>
      </c>
      <c r="L6" s="23">
        <f t="shared" si="1"/>
        <v>17338</v>
      </c>
      <c r="M6" s="23">
        <f t="shared" si="1"/>
        <v>17406</v>
      </c>
      <c r="N6" s="23">
        <f t="shared" si="1"/>
        <v>22146</v>
      </c>
      <c r="O6" s="23">
        <f t="shared" si="1"/>
        <v>19197</v>
      </c>
      <c r="P6" s="23">
        <f t="shared" si="1"/>
        <v>17722</v>
      </c>
      <c r="Q6" s="23">
        <f t="shared" si="1"/>
        <v>17458</v>
      </c>
      <c r="R6" s="23">
        <f t="shared" si="1"/>
        <v>16890</v>
      </c>
      <c r="S6" s="23">
        <f t="shared" si="1"/>
        <v>14589</v>
      </c>
      <c r="T6" s="23">
        <f t="shared" si="1"/>
        <v>10426</v>
      </c>
      <c r="U6" s="23">
        <f t="shared" si="1"/>
        <v>6443</v>
      </c>
      <c r="V6" s="23">
        <f t="shared" si="1"/>
        <v>4055</v>
      </c>
      <c r="W6" s="24">
        <f t="shared" si="1"/>
        <v>287500</v>
      </c>
    </row>
    <row r="7" spans="1:23" ht="15.75" customHeight="1">
      <c r="A7" s="20"/>
      <c r="B7" s="21" t="s">
        <v>29</v>
      </c>
      <c r="C7" s="22"/>
      <c r="D7" s="23">
        <f>SUM(D15:D42)</f>
        <v>6111</v>
      </c>
      <c r="E7" s="23">
        <f aca="true" t="shared" si="2" ref="E7:V7">SUM(E15:E42)</f>
        <v>6795</v>
      </c>
      <c r="F7" s="23">
        <f t="shared" si="2"/>
        <v>7121</v>
      </c>
      <c r="G7" s="23">
        <f t="shared" si="2"/>
        <v>7721</v>
      </c>
      <c r="H7" s="23">
        <f t="shared" si="2"/>
        <v>6642</v>
      </c>
      <c r="I7" s="23">
        <f t="shared" si="2"/>
        <v>7643</v>
      </c>
      <c r="J7" s="23">
        <f t="shared" si="2"/>
        <v>8160</v>
      </c>
      <c r="K7" s="23">
        <f t="shared" si="2"/>
        <v>7908</v>
      </c>
      <c r="L7" s="23">
        <f t="shared" si="2"/>
        <v>8150</v>
      </c>
      <c r="M7" s="23">
        <f t="shared" si="2"/>
        <v>8399</v>
      </c>
      <c r="N7" s="23">
        <f t="shared" si="2"/>
        <v>10378</v>
      </c>
      <c r="O7" s="23">
        <f t="shared" si="2"/>
        <v>8729</v>
      </c>
      <c r="P7" s="23">
        <f t="shared" si="2"/>
        <v>8333</v>
      </c>
      <c r="Q7" s="23">
        <f t="shared" si="2"/>
        <v>8613</v>
      </c>
      <c r="R7" s="23">
        <f t="shared" si="2"/>
        <v>8793</v>
      </c>
      <c r="S7" s="23">
        <f t="shared" si="2"/>
        <v>7978</v>
      </c>
      <c r="T7" s="23">
        <f t="shared" si="2"/>
        <v>5645</v>
      </c>
      <c r="U7" s="23">
        <f t="shared" si="2"/>
        <v>3550</v>
      </c>
      <c r="V7" s="23">
        <f t="shared" si="2"/>
        <v>2121</v>
      </c>
      <c r="W7" s="24">
        <f>SUM(W15:W42)</f>
        <v>138801</v>
      </c>
    </row>
    <row r="8" spans="1:23" ht="12" customHeight="1">
      <c r="A8" s="25"/>
      <c r="B8" s="26" t="s">
        <v>30</v>
      </c>
      <c r="C8" s="27"/>
      <c r="D8" s="28">
        <v>5860</v>
      </c>
      <c r="E8" s="28">
        <v>5903</v>
      </c>
      <c r="F8" s="28">
        <v>6129</v>
      </c>
      <c r="G8" s="28">
        <v>6889</v>
      </c>
      <c r="H8" s="28">
        <v>6436</v>
      </c>
      <c r="I8" s="28">
        <v>8224</v>
      </c>
      <c r="J8" s="28">
        <v>9171</v>
      </c>
      <c r="K8" s="28">
        <v>8056</v>
      </c>
      <c r="L8" s="28">
        <v>8000</v>
      </c>
      <c r="M8" s="28">
        <v>7841</v>
      </c>
      <c r="N8" s="28">
        <v>9890</v>
      </c>
      <c r="O8" s="28">
        <v>8963</v>
      </c>
      <c r="P8" s="28">
        <v>8136</v>
      </c>
      <c r="Q8" s="28">
        <v>7667</v>
      </c>
      <c r="R8" s="28">
        <v>7229</v>
      </c>
      <c r="S8" s="28">
        <v>6089</v>
      </c>
      <c r="T8" s="28">
        <v>4342</v>
      </c>
      <c r="U8" s="28">
        <v>2722</v>
      </c>
      <c r="V8" s="28">
        <v>1845</v>
      </c>
      <c r="W8" s="29">
        <f>SUM(D8:V8)+36</f>
        <v>129428</v>
      </c>
    </row>
    <row r="9" spans="1:23" ht="12" customHeight="1">
      <c r="A9" s="30"/>
      <c r="B9" s="31" t="s">
        <v>31</v>
      </c>
      <c r="C9" s="32"/>
      <c r="D9" s="33">
        <v>1630</v>
      </c>
      <c r="E9" s="33">
        <v>1653</v>
      </c>
      <c r="F9" s="33">
        <v>1776</v>
      </c>
      <c r="G9" s="33">
        <v>2064</v>
      </c>
      <c r="H9" s="33">
        <v>1535</v>
      </c>
      <c r="I9" s="33">
        <v>2211</v>
      </c>
      <c r="J9" s="33">
        <v>2367</v>
      </c>
      <c r="K9" s="33">
        <v>2086</v>
      </c>
      <c r="L9" s="33">
        <v>2175</v>
      </c>
      <c r="M9" s="33">
        <v>2172</v>
      </c>
      <c r="N9" s="33">
        <v>2738</v>
      </c>
      <c r="O9" s="33">
        <v>2297</v>
      </c>
      <c r="P9" s="33">
        <v>2057</v>
      </c>
      <c r="Q9" s="33">
        <v>2055</v>
      </c>
      <c r="R9" s="33">
        <v>2059</v>
      </c>
      <c r="S9" s="33">
        <v>1697</v>
      </c>
      <c r="T9" s="33">
        <v>1210</v>
      </c>
      <c r="U9" s="33">
        <v>684</v>
      </c>
      <c r="V9" s="33">
        <v>378</v>
      </c>
      <c r="W9" s="34">
        <f>SUM(D9:V9)</f>
        <v>34844</v>
      </c>
    </row>
    <row r="10" spans="1:23" ht="12" customHeight="1">
      <c r="A10" s="30"/>
      <c r="B10" s="31" t="s">
        <v>32</v>
      </c>
      <c r="C10" s="32"/>
      <c r="D10" s="33">
        <v>1810</v>
      </c>
      <c r="E10" s="33">
        <v>1966</v>
      </c>
      <c r="F10" s="33">
        <v>1889</v>
      </c>
      <c r="G10" s="33">
        <v>2067</v>
      </c>
      <c r="H10" s="33">
        <v>1997</v>
      </c>
      <c r="I10" s="33">
        <v>2458</v>
      </c>
      <c r="J10" s="33">
        <v>2550</v>
      </c>
      <c r="K10" s="33">
        <v>2219</v>
      </c>
      <c r="L10" s="33">
        <v>2176</v>
      </c>
      <c r="M10" s="33">
        <v>2180</v>
      </c>
      <c r="N10" s="33">
        <v>2904</v>
      </c>
      <c r="O10" s="33">
        <v>2302</v>
      </c>
      <c r="P10" s="33">
        <v>2166</v>
      </c>
      <c r="Q10" s="33">
        <v>2224</v>
      </c>
      <c r="R10" s="33">
        <v>2162</v>
      </c>
      <c r="S10" s="33">
        <v>1931</v>
      </c>
      <c r="T10" s="33">
        <v>1366</v>
      </c>
      <c r="U10" s="33">
        <v>856</v>
      </c>
      <c r="V10" s="33">
        <v>549</v>
      </c>
      <c r="W10" s="34">
        <f aca="true" t="shared" si="3" ref="W10:W40">SUM(D10:V10)</f>
        <v>37772</v>
      </c>
    </row>
    <row r="11" spans="1:23" ht="12" customHeight="1">
      <c r="A11" s="30"/>
      <c r="B11" s="31" t="s">
        <v>33</v>
      </c>
      <c r="C11" s="32"/>
      <c r="D11" s="33">
        <v>692</v>
      </c>
      <c r="E11" s="33">
        <v>814</v>
      </c>
      <c r="F11" s="33">
        <v>873</v>
      </c>
      <c r="G11" s="33">
        <v>970</v>
      </c>
      <c r="H11" s="33">
        <v>673</v>
      </c>
      <c r="I11" s="33">
        <v>926</v>
      </c>
      <c r="J11" s="33">
        <v>895</v>
      </c>
      <c r="K11" s="33">
        <v>890</v>
      </c>
      <c r="L11" s="33">
        <v>985</v>
      </c>
      <c r="M11" s="33">
        <v>998</v>
      </c>
      <c r="N11" s="33">
        <v>1204</v>
      </c>
      <c r="O11" s="33">
        <v>1109</v>
      </c>
      <c r="P11" s="33">
        <v>1062</v>
      </c>
      <c r="Q11" s="33">
        <v>1135</v>
      </c>
      <c r="R11" s="33">
        <v>1200</v>
      </c>
      <c r="S11" s="33">
        <v>1074</v>
      </c>
      <c r="T11" s="33">
        <v>766</v>
      </c>
      <c r="U11" s="33">
        <v>453</v>
      </c>
      <c r="V11" s="33">
        <v>220</v>
      </c>
      <c r="W11" s="34">
        <f t="shared" si="3"/>
        <v>16939</v>
      </c>
    </row>
    <row r="12" spans="1:23" ht="12" customHeight="1">
      <c r="A12" s="30"/>
      <c r="B12" s="31" t="s">
        <v>34</v>
      </c>
      <c r="C12" s="32"/>
      <c r="D12" s="33">
        <v>752</v>
      </c>
      <c r="E12" s="33">
        <v>859</v>
      </c>
      <c r="F12" s="33">
        <v>992</v>
      </c>
      <c r="G12" s="33">
        <v>1165</v>
      </c>
      <c r="H12" s="33">
        <v>793</v>
      </c>
      <c r="I12" s="33">
        <v>887</v>
      </c>
      <c r="J12" s="33">
        <v>908</v>
      </c>
      <c r="K12" s="33">
        <v>980</v>
      </c>
      <c r="L12" s="33">
        <v>1185</v>
      </c>
      <c r="M12" s="35">
        <v>1292</v>
      </c>
      <c r="N12" s="35">
        <v>1590</v>
      </c>
      <c r="O12" s="35">
        <v>1283</v>
      </c>
      <c r="P12" s="35">
        <v>1311</v>
      </c>
      <c r="Q12" s="35">
        <v>1441</v>
      </c>
      <c r="R12" s="35">
        <v>1471</v>
      </c>
      <c r="S12" s="35">
        <v>1257</v>
      </c>
      <c r="T12" s="35">
        <v>903</v>
      </c>
      <c r="U12" s="35">
        <v>537</v>
      </c>
      <c r="V12" s="35">
        <v>314</v>
      </c>
      <c r="W12" s="34">
        <f>SUM(D12:V12)+6</f>
        <v>19926</v>
      </c>
    </row>
    <row r="13" spans="1:23" ht="12" customHeight="1">
      <c r="A13" s="30"/>
      <c r="B13" s="31" t="s">
        <v>35</v>
      </c>
      <c r="C13" s="32"/>
      <c r="D13" s="33">
        <v>520</v>
      </c>
      <c r="E13" s="33">
        <v>617</v>
      </c>
      <c r="F13" s="33">
        <v>654</v>
      </c>
      <c r="G13" s="33">
        <v>859</v>
      </c>
      <c r="H13" s="33">
        <v>624</v>
      </c>
      <c r="I13" s="33">
        <v>743</v>
      </c>
      <c r="J13" s="33">
        <v>667</v>
      </c>
      <c r="K13" s="33">
        <v>698</v>
      </c>
      <c r="L13" s="33">
        <v>824</v>
      </c>
      <c r="M13" s="33">
        <v>936</v>
      </c>
      <c r="N13" s="33">
        <v>1156</v>
      </c>
      <c r="O13" s="33">
        <v>909</v>
      </c>
      <c r="P13" s="33">
        <v>890</v>
      </c>
      <c r="Q13" s="33">
        <v>986</v>
      </c>
      <c r="R13" s="33">
        <v>1042</v>
      </c>
      <c r="S13" s="33">
        <v>973</v>
      </c>
      <c r="T13" s="33">
        <v>694</v>
      </c>
      <c r="U13" s="33">
        <v>438</v>
      </c>
      <c r="V13" s="33">
        <v>267</v>
      </c>
      <c r="W13" s="34">
        <f t="shared" si="3"/>
        <v>14497</v>
      </c>
    </row>
    <row r="14" spans="1:23" ht="12" customHeight="1">
      <c r="A14" s="30"/>
      <c r="B14" s="31" t="s">
        <v>36</v>
      </c>
      <c r="C14" s="32"/>
      <c r="D14" s="33">
        <v>1799</v>
      </c>
      <c r="E14" s="33">
        <v>1670</v>
      </c>
      <c r="F14" s="33">
        <v>1658</v>
      </c>
      <c r="G14" s="33">
        <v>1923</v>
      </c>
      <c r="H14" s="33">
        <v>1640</v>
      </c>
      <c r="I14" s="33">
        <v>2243</v>
      </c>
      <c r="J14" s="33">
        <v>2428</v>
      </c>
      <c r="K14" s="33">
        <v>2002</v>
      </c>
      <c r="L14" s="33">
        <v>1993</v>
      </c>
      <c r="M14" s="33">
        <v>1987</v>
      </c>
      <c r="N14" s="33">
        <v>2664</v>
      </c>
      <c r="O14" s="33">
        <v>2334</v>
      </c>
      <c r="P14" s="33">
        <v>2100</v>
      </c>
      <c r="Q14" s="33">
        <v>1950</v>
      </c>
      <c r="R14" s="33">
        <v>1727</v>
      </c>
      <c r="S14" s="33">
        <v>1568</v>
      </c>
      <c r="T14" s="33">
        <v>1145</v>
      </c>
      <c r="U14" s="33">
        <v>753</v>
      </c>
      <c r="V14" s="33">
        <v>482</v>
      </c>
      <c r="W14" s="34">
        <f>SUM(D14:V14)+28</f>
        <v>34094</v>
      </c>
    </row>
    <row r="15" spans="1:23" ht="12" customHeight="1">
      <c r="A15" s="30"/>
      <c r="B15" s="36" t="s">
        <v>37</v>
      </c>
      <c r="C15" s="37"/>
      <c r="D15" s="38">
        <v>68</v>
      </c>
      <c r="E15" s="38">
        <v>95</v>
      </c>
      <c r="F15" s="38">
        <v>127</v>
      </c>
      <c r="G15" s="38">
        <v>143</v>
      </c>
      <c r="H15" s="38">
        <v>82</v>
      </c>
      <c r="I15" s="38">
        <v>99</v>
      </c>
      <c r="J15" s="38">
        <v>97</v>
      </c>
      <c r="K15" s="38">
        <v>113</v>
      </c>
      <c r="L15" s="38">
        <v>169</v>
      </c>
      <c r="M15" s="38">
        <v>152</v>
      </c>
      <c r="N15" s="38">
        <v>206</v>
      </c>
      <c r="O15" s="38">
        <v>162</v>
      </c>
      <c r="P15" s="38">
        <v>190</v>
      </c>
      <c r="Q15" s="38">
        <v>227</v>
      </c>
      <c r="R15" s="38">
        <v>243</v>
      </c>
      <c r="S15" s="38">
        <v>219</v>
      </c>
      <c r="T15" s="38">
        <v>126</v>
      </c>
      <c r="U15" s="38">
        <v>75</v>
      </c>
      <c r="V15" s="38">
        <v>60</v>
      </c>
      <c r="W15" s="39">
        <f t="shared" si="3"/>
        <v>2653</v>
      </c>
    </row>
    <row r="16" spans="1:23" ht="12" customHeight="1">
      <c r="A16" s="30"/>
      <c r="B16" s="36" t="s">
        <v>38</v>
      </c>
      <c r="C16" s="37"/>
      <c r="D16" s="38">
        <v>243</v>
      </c>
      <c r="E16" s="38">
        <v>241</v>
      </c>
      <c r="F16" s="38">
        <v>261</v>
      </c>
      <c r="G16" s="38">
        <v>296</v>
      </c>
      <c r="H16" s="38">
        <v>668</v>
      </c>
      <c r="I16" s="38">
        <v>486</v>
      </c>
      <c r="J16" s="38">
        <v>379</v>
      </c>
      <c r="K16" s="38">
        <v>322</v>
      </c>
      <c r="L16" s="38">
        <v>314</v>
      </c>
      <c r="M16" s="38">
        <v>294</v>
      </c>
      <c r="N16" s="38">
        <v>349</v>
      </c>
      <c r="O16" s="38">
        <v>322</v>
      </c>
      <c r="P16" s="38">
        <v>327</v>
      </c>
      <c r="Q16" s="38">
        <v>322</v>
      </c>
      <c r="R16" s="38">
        <v>331</v>
      </c>
      <c r="S16" s="38">
        <v>273</v>
      </c>
      <c r="T16" s="38">
        <v>181</v>
      </c>
      <c r="U16" s="38">
        <v>130</v>
      </c>
      <c r="V16" s="38">
        <v>63</v>
      </c>
      <c r="W16" s="39">
        <f t="shared" si="3"/>
        <v>5802</v>
      </c>
    </row>
    <row r="17" spans="1:23" ht="12" customHeight="1">
      <c r="A17" s="30"/>
      <c r="B17" s="36" t="s">
        <v>39</v>
      </c>
      <c r="C17" s="40"/>
      <c r="D17" s="38">
        <v>132</v>
      </c>
      <c r="E17" s="38">
        <v>163</v>
      </c>
      <c r="F17" s="38">
        <v>169</v>
      </c>
      <c r="G17" s="38">
        <v>182</v>
      </c>
      <c r="H17" s="38">
        <v>151</v>
      </c>
      <c r="I17" s="38">
        <v>183</v>
      </c>
      <c r="J17" s="38">
        <v>203</v>
      </c>
      <c r="K17" s="38">
        <v>179</v>
      </c>
      <c r="L17" s="38">
        <v>195</v>
      </c>
      <c r="M17" s="38">
        <v>204</v>
      </c>
      <c r="N17" s="38">
        <v>215</v>
      </c>
      <c r="O17" s="38">
        <v>208</v>
      </c>
      <c r="P17" s="38">
        <v>218</v>
      </c>
      <c r="Q17" s="38">
        <v>198</v>
      </c>
      <c r="R17" s="38">
        <v>230</v>
      </c>
      <c r="S17" s="38">
        <v>158</v>
      </c>
      <c r="T17" s="38">
        <v>120</v>
      </c>
      <c r="U17" s="38">
        <v>89</v>
      </c>
      <c r="V17" s="38">
        <v>61</v>
      </c>
      <c r="W17" s="39">
        <f t="shared" si="3"/>
        <v>3258</v>
      </c>
    </row>
    <row r="18" spans="1:23" ht="12" customHeight="1">
      <c r="A18" s="30"/>
      <c r="B18" s="36" t="s">
        <v>40</v>
      </c>
      <c r="C18" s="40"/>
      <c r="D18" s="38">
        <v>58</v>
      </c>
      <c r="E18" s="38">
        <v>78</v>
      </c>
      <c r="F18" s="38">
        <v>85</v>
      </c>
      <c r="G18" s="38">
        <v>105</v>
      </c>
      <c r="H18" s="38">
        <v>107</v>
      </c>
      <c r="I18" s="38">
        <v>92</v>
      </c>
      <c r="J18" s="38">
        <v>93</v>
      </c>
      <c r="K18" s="38">
        <v>106</v>
      </c>
      <c r="L18" s="38">
        <v>91</v>
      </c>
      <c r="M18" s="38">
        <v>124</v>
      </c>
      <c r="N18" s="38">
        <v>146</v>
      </c>
      <c r="O18" s="38">
        <v>117</v>
      </c>
      <c r="P18" s="38">
        <v>115</v>
      </c>
      <c r="Q18" s="38">
        <v>130</v>
      </c>
      <c r="R18" s="38">
        <v>139</v>
      </c>
      <c r="S18" s="38">
        <v>129</v>
      </c>
      <c r="T18" s="38">
        <v>61</v>
      </c>
      <c r="U18" s="38">
        <v>60</v>
      </c>
      <c r="V18" s="38">
        <v>20</v>
      </c>
      <c r="W18" s="39">
        <f t="shared" si="3"/>
        <v>1856</v>
      </c>
    </row>
    <row r="19" spans="1:23" ht="12" customHeight="1">
      <c r="A19" s="30"/>
      <c r="B19" s="41" t="s">
        <v>41</v>
      </c>
      <c r="C19" s="42"/>
      <c r="D19" s="38">
        <v>11</v>
      </c>
      <c r="E19" s="38">
        <v>13</v>
      </c>
      <c r="F19" s="38">
        <v>14</v>
      </c>
      <c r="G19" s="38">
        <v>27</v>
      </c>
      <c r="H19" s="38">
        <v>10</v>
      </c>
      <c r="I19" s="38">
        <v>0</v>
      </c>
      <c r="J19" s="38">
        <v>18</v>
      </c>
      <c r="K19" s="38">
        <v>13</v>
      </c>
      <c r="L19" s="38">
        <v>19</v>
      </c>
      <c r="M19" s="38">
        <v>23</v>
      </c>
      <c r="N19" s="38">
        <v>30</v>
      </c>
      <c r="O19" s="38">
        <v>23</v>
      </c>
      <c r="P19" s="38">
        <v>20</v>
      </c>
      <c r="Q19" s="38">
        <v>27</v>
      </c>
      <c r="R19" s="38">
        <v>31</v>
      </c>
      <c r="S19" s="38">
        <v>35</v>
      </c>
      <c r="T19" s="38">
        <v>18</v>
      </c>
      <c r="U19" s="38">
        <v>13</v>
      </c>
      <c r="V19" s="38">
        <v>7</v>
      </c>
      <c r="W19" s="39">
        <f t="shared" si="3"/>
        <v>352</v>
      </c>
    </row>
    <row r="20" spans="1:23" ht="12" customHeight="1">
      <c r="A20" s="30"/>
      <c r="B20" s="36" t="s">
        <v>42</v>
      </c>
      <c r="C20" s="40"/>
      <c r="D20" s="38">
        <v>517</v>
      </c>
      <c r="E20" s="38">
        <v>633</v>
      </c>
      <c r="F20" s="38">
        <v>615</v>
      </c>
      <c r="G20" s="38">
        <v>683</v>
      </c>
      <c r="H20" s="38">
        <v>516</v>
      </c>
      <c r="I20" s="38">
        <v>631</v>
      </c>
      <c r="J20" s="38">
        <v>739</v>
      </c>
      <c r="K20" s="38">
        <v>722</v>
      </c>
      <c r="L20" s="38">
        <v>749</v>
      </c>
      <c r="M20" s="38">
        <v>779</v>
      </c>
      <c r="N20" s="38">
        <v>924</v>
      </c>
      <c r="O20" s="38">
        <v>800</v>
      </c>
      <c r="P20" s="38">
        <v>692</v>
      </c>
      <c r="Q20" s="38">
        <v>765</v>
      </c>
      <c r="R20" s="38">
        <v>724</v>
      </c>
      <c r="S20" s="38">
        <v>689</v>
      </c>
      <c r="T20" s="38">
        <v>512</v>
      </c>
      <c r="U20" s="38">
        <v>306</v>
      </c>
      <c r="V20" s="38">
        <v>173</v>
      </c>
      <c r="W20" s="39">
        <f t="shared" si="3"/>
        <v>12169</v>
      </c>
    </row>
    <row r="21" spans="1:23" ht="12" customHeight="1">
      <c r="A21" s="30"/>
      <c r="B21" s="36" t="s">
        <v>43</v>
      </c>
      <c r="C21" s="37"/>
      <c r="D21" s="38">
        <v>268</v>
      </c>
      <c r="E21" s="38">
        <v>323</v>
      </c>
      <c r="F21" s="38">
        <v>346</v>
      </c>
      <c r="G21" s="38">
        <v>409</v>
      </c>
      <c r="H21" s="38">
        <v>375</v>
      </c>
      <c r="I21" s="38">
        <v>393</v>
      </c>
      <c r="J21" s="38">
        <v>395</v>
      </c>
      <c r="K21" s="38">
        <v>416</v>
      </c>
      <c r="L21" s="38">
        <v>450</v>
      </c>
      <c r="M21" s="43">
        <v>473</v>
      </c>
      <c r="N21" s="43">
        <v>599</v>
      </c>
      <c r="O21" s="43">
        <v>606</v>
      </c>
      <c r="P21" s="43">
        <v>549</v>
      </c>
      <c r="Q21" s="43">
        <v>519</v>
      </c>
      <c r="R21" s="43">
        <v>511</v>
      </c>
      <c r="S21" s="43">
        <v>434</v>
      </c>
      <c r="T21" s="43">
        <v>297</v>
      </c>
      <c r="U21" s="43">
        <v>165</v>
      </c>
      <c r="V21" s="43">
        <v>84</v>
      </c>
      <c r="W21" s="39">
        <f t="shared" si="3"/>
        <v>7612</v>
      </c>
    </row>
    <row r="22" spans="1:23" ht="12" customHeight="1">
      <c r="A22" s="30"/>
      <c r="B22" s="36" t="s">
        <v>44</v>
      </c>
      <c r="C22" s="37"/>
      <c r="D22" s="38">
        <v>366</v>
      </c>
      <c r="E22" s="38">
        <v>428</v>
      </c>
      <c r="F22" s="38">
        <v>462</v>
      </c>
      <c r="G22" s="38">
        <v>543</v>
      </c>
      <c r="H22" s="38">
        <v>423</v>
      </c>
      <c r="I22" s="38">
        <v>502</v>
      </c>
      <c r="J22" s="38">
        <v>522</v>
      </c>
      <c r="K22" s="38">
        <v>516</v>
      </c>
      <c r="L22" s="38">
        <v>603</v>
      </c>
      <c r="M22" s="43">
        <v>592</v>
      </c>
      <c r="N22" s="43">
        <v>739</v>
      </c>
      <c r="O22" s="43">
        <v>574</v>
      </c>
      <c r="P22" s="43">
        <v>566</v>
      </c>
      <c r="Q22" s="43">
        <v>560</v>
      </c>
      <c r="R22" s="43">
        <v>590</v>
      </c>
      <c r="S22" s="43">
        <v>520</v>
      </c>
      <c r="T22" s="43">
        <v>381</v>
      </c>
      <c r="U22" s="43">
        <v>221</v>
      </c>
      <c r="V22" s="43">
        <v>165</v>
      </c>
      <c r="W22" s="39">
        <f>SUM(D22:V22)+3</f>
        <v>9276</v>
      </c>
    </row>
    <row r="23" spans="1:23" ht="12" customHeight="1">
      <c r="A23" s="30"/>
      <c r="B23" s="36" t="s">
        <v>45</v>
      </c>
      <c r="C23" s="37"/>
      <c r="D23" s="38">
        <v>845</v>
      </c>
      <c r="E23" s="38">
        <v>944</v>
      </c>
      <c r="F23" s="38">
        <v>917</v>
      </c>
      <c r="G23" s="38">
        <v>999</v>
      </c>
      <c r="H23" s="38">
        <v>871</v>
      </c>
      <c r="I23" s="38">
        <v>1027</v>
      </c>
      <c r="J23" s="38">
        <v>1186</v>
      </c>
      <c r="K23" s="38">
        <v>1130</v>
      </c>
      <c r="L23" s="38">
        <v>1122</v>
      </c>
      <c r="M23" s="43">
        <v>994</v>
      </c>
      <c r="N23" s="43">
        <v>1230</v>
      </c>
      <c r="O23" s="43">
        <v>1018</v>
      </c>
      <c r="P23" s="43">
        <v>957</v>
      </c>
      <c r="Q23" s="43">
        <v>847</v>
      </c>
      <c r="R23" s="43">
        <v>851</v>
      </c>
      <c r="S23" s="43">
        <v>754</v>
      </c>
      <c r="T23" s="43">
        <v>544</v>
      </c>
      <c r="U23" s="43">
        <v>337</v>
      </c>
      <c r="V23" s="43">
        <v>189</v>
      </c>
      <c r="W23" s="39">
        <f>SUM(D23:V23)+1</f>
        <v>16763</v>
      </c>
    </row>
    <row r="24" spans="1:23" ht="12" customHeight="1">
      <c r="A24" s="30"/>
      <c r="B24" s="36" t="s">
        <v>46</v>
      </c>
      <c r="C24" s="37"/>
      <c r="D24" s="38">
        <v>668</v>
      </c>
      <c r="E24" s="38">
        <v>676</v>
      </c>
      <c r="F24" s="38">
        <v>669</v>
      </c>
      <c r="G24" s="38">
        <v>613</v>
      </c>
      <c r="H24" s="38">
        <v>630</v>
      </c>
      <c r="I24" s="38">
        <v>855</v>
      </c>
      <c r="J24" s="38">
        <v>934</v>
      </c>
      <c r="K24" s="38">
        <v>841</v>
      </c>
      <c r="L24" s="38">
        <v>737</v>
      </c>
      <c r="M24" s="43">
        <v>679</v>
      </c>
      <c r="N24" s="43">
        <v>954</v>
      </c>
      <c r="O24" s="43">
        <v>782</v>
      </c>
      <c r="P24" s="43">
        <v>722</v>
      </c>
      <c r="Q24" s="43">
        <v>667</v>
      </c>
      <c r="R24" s="43">
        <v>609</v>
      </c>
      <c r="S24" s="43">
        <v>508</v>
      </c>
      <c r="T24" s="43">
        <v>372</v>
      </c>
      <c r="U24" s="43">
        <v>229</v>
      </c>
      <c r="V24" s="43">
        <v>97</v>
      </c>
      <c r="W24" s="39">
        <f t="shared" si="3"/>
        <v>12242</v>
      </c>
    </row>
    <row r="25" spans="1:23" ht="12" customHeight="1">
      <c r="A25" s="30"/>
      <c r="B25" s="36" t="s">
        <v>47</v>
      </c>
      <c r="C25" s="37"/>
      <c r="D25" s="38">
        <v>355</v>
      </c>
      <c r="E25" s="38">
        <v>364</v>
      </c>
      <c r="F25" s="38">
        <v>341</v>
      </c>
      <c r="G25" s="38">
        <v>422</v>
      </c>
      <c r="H25" s="38">
        <v>354</v>
      </c>
      <c r="I25" s="38">
        <v>419</v>
      </c>
      <c r="J25" s="38">
        <v>451</v>
      </c>
      <c r="K25" s="38">
        <v>408</v>
      </c>
      <c r="L25" s="38">
        <v>407</v>
      </c>
      <c r="M25" s="43">
        <v>452</v>
      </c>
      <c r="N25" s="43">
        <v>529</v>
      </c>
      <c r="O25" s="43">
        <v>373</v>
      </c>
      <c r="P25" s="43">
        <v>346</v>
      </c>
      <c r="Q25" s="43">
        <v>376</v>
      </c>
      <c r="R25" s="43">
        <v>379</v>
      </c>
      <c r="S25" s="43">
        <v>366</v>
      </c>
      <c r="T25" s="43">
        <v>250</v>
      </c>
      <c r="U25" s="43">
        <v>146</v>
      </c>
      <c r="V25" s="43">
        <v>104</v>
      </c>
      <c r="W25" s="39">
        <f>SUM(D25:V25)+7</f>
        <v>6849</v>
      </c>
    </row>
    <row r="26" spans="1:23" ht="12" customHeight="1">
      <c r="A26" s="30"/>
      <c r="B26" s="44" t="s">
        <v>1</v>
      </c>
      <c r="C26" s="45"/>
      <c r="D26" s="46">
        <v>282</v>
      </c>
      <c r="E26" s="46">
        <v>329</v>
      </c>
      <c r="F26" s="46">
        <v>360</v>
      </c>
      <c r="G26" s="47">
        <v>382</v>
      </c>
      <c r="H26" s="48">
        <v>328</v>
      </c>
      <c r="I26" s="46">
        <v>362</v>
      </c>
      <c r="J26" s="46">
        <v>332</v>
      </c>
      <c r="K26" s="49">
        <v>376</v>
      </c>
      <c r="L26" s="49">
        <v>390</v>
      </c>
      <c r="M26" s="49">
        <v>426</v>
      </c>
      <c r="N26" s="49">
        <v>546</v>
      </c>
      <c r="O26" s="49">
        <v>415</v>
      </c>
      <c r="P26" s="49">
        <v>430</v>
      </c>
      <c r="Q26" s="49">
        <v>478</v>
      </c>
      <c r="R26" s="49">
        <v>455</v>
      </c>
      <c r="S26" s="49">
        <v>432</v>
      </c>
      <c r="T26" s="49">
        <v>301</v>
      </c>
      <c r="U26" s="49">
        <v>211</v>
      </c>
      <c r="V26" s="49">
        <v>120</v>
      </c>
      <c r="W26" s="50">
        <f t="shared" si="3"/>
        <v>6955</v>
      </c>
    </row>
    <row r="27" spans="1:23" ht="12" customHeight="1">
      <c r="A27" s="30"/>
      <c r="B27" s="51" t="s">
        <v>48</v>
      </c>
      <c r="C27" s="52"/>
      <c r="D27" s="48">
        <v>66</v>
      </c>
      <c r="E27" s="48">
        <v>72</v>
      </c>
      <c r="F27" s="48">
        <v>89</v>
      </c>
      <c r="G27" s="48">
        <v>106</v>
      </c>
      <c r="H27" s="48">
        <v>53</v>
      </c>
      <c r="I27" s="48">
        <v>54</v>
      </c>
      <c r="J27" s="48">
        <v>57</v>
      </c>
      <c r="K27" s="48">
        <v>85</v>
      </c>
      <c r="L27" s="48">
        <v>113</v>
      </c>
      <c r="M27" s="48">
        <v>98</v>
      </c>
      <c r="N27" s="48">
        <v>98</v>
      </c>
      <c r="O27" s="48">
        <v>101</v>
      </c>
      <c r="P27" s="48">
        <v>111</v>
      </c>
      <c r="Q27" s="48">
        <v>182</v>
      </c>
      <c r="R27" s="48">
        <v>195</v>
      </c>
      <c r="S27" s="48">
        <v>169</v>
      </c>
      <c r="T27" s="48">
        <v>123</v>
      </c>
      <c r="U27" s="48">
        <v>68</v>
      </c>
      <c r="V27" s="48">
        <v>32</v>
      </c>
      <c r="W27" s="53">
        <f t="shared" si="3"/>
        <v>1872</v>
      </c>
    </row>
    <row r="28" spans="1:23" ht="12" customHeight="1">
      <c r="A28" s="30"/>
      <c r="B28" s="51" t="s">
        <v>49</v>
      </c>
      <c r="C28" s="52"/>
      <c r="D28" s="48">
        <v>138</v>
      </c>
      <c r="E28" s="48">
        <v>150</v>
      </c>
      <c r="F28" s="48">
        <v>167</v>
      </c>
      <c r="G28" s="48">
        <v>178</v>
      </c>
      <c r="H28" s="48">
        <v>149</v>
      </c>
      <c r="I28" s="48">
        <v>133</v>
      </c>
      <c r="J28" s="48">
        <v>169</v>
      </c>
      <c r="K28" s="48">
        <v>144</v>
      </c>
      <c r="L28" s="48">
        <v>174</v>
      </c>
      <c r="M28" s="48">
        <v>208</v>
      </c>
      <c r="N28" s="48">
        <v>224</v>
      </c>
      <c r="O28" s="48">
        <v>169</v>
      </c>
      <c r="P28" s="48">
        <v>157</v>
      </c>
      <c r="Q28" s="48">
        <v>163</v>
      </c>
      <c r="R28" s="48">
        <v>185</v>
      </c>
      <c r="S28" s="48">
        <v>193</v>
      </c>
      <c r="T28" s="48">
        <v>121</v>
      </c>
      <c r="U28" s="48">
        <v>113</v>
      </c>
      <c r="V28" s="48">
        <v>133</v>
      </c>
      <c r="W28" s="53">
        <f t="shared" si="3"/>
        <v>3068</v>
      </c>
    </row>
    <row r="29" spans="1:23" ht="12" customHeight="1">
      <c r="A29" s="30"/>
      <c r="B29" s="51" t="s">
        <v>50</v>
      </c>
      <c r="C29" s="52"/>
      <c r="D29" s="48">
        <v>91</v>
      </c>
      <c r="E29" s="48">
        <v>103</v>
      </c>
      <c r="F29" s="48">
        <v>126</v>
      </c>
      <c r="G29" s="48">
        <v>140</v>
      </c>
      <c r="H29" s="48">
        <v>107</v>
      </c>
      <c r="I29" s="48">
        <v>87</v>
      </c>
      <c r="J29" s="48">
        <v>115</v>
      </c>
      <c r="K29" s="48">
        <v>94</v>
      </c>
      <c r="L29" s="48">
        <v>129</v>
      </c>
      <c r="M29" s="48">
        <v>135</v>
      </c>
      <c r="N29" s="48">
        <v>168</v>
      </c>
      <c r="O29" s="48">
        <v>134</v>
      </c>
      <c r="P29" s="48">
        <v>162</v>
      </c>
      <c r="Q29" s="48">
        <v>217</v>
      </c>
      <c r="R29" s="48">
        <v>218</v>
      </c>
      <c r="S29" s="48">
        <v>193</v>
      </c>
      <c r="T29" s="48">
        <v>121</v>
      </c>
      <c r="U29" s="48">
        <v>66</v>
      </c>
      <c r="V29" s="48">
        <v>37</v>
      </c>
      <c r="W29" s="53">
        <f t="shared" si="3"/>
        <v>2443</v>
      </c>
    </row>
    <row r="30" spans="1:23" ht="12" customHeight="1">
      <c r="A30" s="30"/>
      <c r="B30" s="51" t="s">
        <v>51</v>
      </c>
      <c r="C30" s="52"/>
      <c r="D30" s="48">
        <v>30</v>
      </c>
      <c r="E30" s="48">
        <v>40</v>
      </c>
      <c r="F30" s="48">
        <v>50</v>
      </c>
      <c r="G30" s="48">
        <v>67</v>
      </c>
      <c r="H30" s="48">
        <v>58</v>
      </c>
      <c r="I30" s="48">
        <v>38</v>
      </c>
      <c r="J30" s="48">
        <v>38</v>
      </c>
      <c r="K30" s="48">
        <v>46</v>
      </c>
      <c r="L30" s="48">
        <v>65</v>
      </c>
      <c r="M30" s="48">
        <v>77</v>
      </c>
      <c r="N30" s="48">
        <v>81</v>
      </c>
      <c r="O30" s="48">
        <v>68</v>
      </c>
      <c r="P30" s="48">
        <v>66</v>
      </c>
      <c r="Q30" s="48">
        <v>93</v>
      </c>
      <c r="R30" s="48">
        <v>98</v>
      </c>
      <c r="S30" s="48">
        <v>91</v>
      </c>
      <c r="T30" s="48">
        <v>49</v>
      </c>
      <c r="U30" s="48">
        <v>35</v>
      </c>
      <c r="V30" s="48">
        <v>12</v>
      </c>
      <c r="W30" s="53">
        <f t="shared" si="3"/>
        <v>1102</v>
      </c>
    </row>
    <row r="31" spans="1:23" ht="12" customHeight="1">
      <c r="A31" s="30"/>
      <c r="B31" s="51" t="s">
        <v>52</v>
      </c>
      <c r="C31" s="52"/>
      <c r="D31" s="48">
        <v>238</v>
      </c>
      <c r="E31" s="48">
        <v>251</v>
      </c>
      <c r="F31" s="48">
        <v>262</v>
      </c>
      <c r="G31" s="48">
        <v>288</v>
      </c>
      <c r="H31" s="48">
        <v>227</v>
      </c>
      <c r="I31" s="48">
        <v>282</v>
      </c>
      <c r="J31" s="48">
        <v>327</v>
      </c>
      <c r="K31" s="48">
        <v>292</v>
      </c>
      <c r="L31" s="48">
        <v>268</v>
      </c>
      <c r="M31" s="48">
        <v>310</v>
      </c>
      <c r="N31" s="48">
        <v>379</v>
      </c>
      <c r="O31" s="48">
        <v>310</v>
      </c>
      <c r="P31" s="48">
        <v>259</v>
      </c>
      <c r="Q31" s="48">
        <v>258</v>
      </c>
      <c r="R31" s="48">
        <v>286</v>
      </c>
      <c r="S31" s="48">
        <v>284</v>
      </c>
      <c r="T31" s="48">
        <v>205</v>
      </c>
      <c r="U31" s="48">
        <v>143</v>
      </c>
      <c r="V31" s="48">
        <v>71</v>
      </c>
      <c r="W31" s="53">
        <f t="shared" si="3"/>
        <v>4940</v>
      </c>
    </row>
    <row r="32" spans="1:23" ht="12" customHeight="1">
      <c r="A32" s="30"/>
      <c r="B32" s="51" t="s">
        <v>53</v>
      </c>
      <c r="C32" s="52"/>
      <c r="D32" s="48">
        <v>97</v>
      </c>
      <c r="E32" s="48">
        <v>94</v>
      </c>
      <c r="F32" s="48">
        <v>97</v>
      </c>
      <c r="G32" s="48">
        <v>117</v>
      </c>
      <c r="H32" s="48">
        <v>115</v>
      </c>
      <c r="I32" s="48">
        <v>117</v>
      </c>
      <c r="J32" s="48">
        <v>120</v>
      </c>
      <c r="K32" s="48">
        <v>110</v>
      </c>
      <c r="L32" s="48">
        <v>111</v>
      </c>
      <c r="M32" s="48">
        <v>133</v>
      </c>
      <c r="N32" s="48">
        <v>153</v>
      </c>
      <c r="O32" s="48">
        <v>132</v>
      </c>
      <c r="P32" s="48">
        <v>125</v>
      </c>
      <c r="Q32" s="48">
        <v>125</v>
      </c>
      <c r="R32" s="48">
        <v>139</v>
      </c>
      <c r="S32" s="48">
        <v>108</v>
      </c>
      <c r="T32" s="48">
        <v>82</v>
      </c>
      <c r="U32" s="48">
        <v>47</v>
      </c>
      <c r="V32" s="48">
        <v>31</v>
      </c>
      <c r="W32" s="53">
        <f t="shared" si="3"/>
        <v>2053</v>
      </c>
    </row>
    <row r="33" spans="1:23" ht="12" customHeight="1">
      <c r="A33" s="30"/>
      <c r="B33" s="51" t="s">
        <v>54</v>
      </c>
      <c r="C33" s="52"/>
      <c r="D33" s="48">
        <v>110</v>
      </c>
      <c r="E33" s="48">
        <v>123</v>
      </c>
      <c r="F33" s="48">
        <v>144</v>
      </c>
      <c r="G33" s="48">
        <v>180</v>
      </c>
      <c r="H33" s="48">
        <v>133</v>
      </c>
      <c r="I33" s="48">
        <v>118</v>
      </c>
      <c r="J33" s="48">
        <v>118</v>
      </c>
      <c r="K33" s="48">
        <v>148</v>
      </c>
      <c r="L33" s="48">
        <v>171</v>
      </c>
      <c r="M33" s="48">
        <v>190</v>
      </c>
      <c r="N33" s="48">
        <v>226</v>
      </c>
      <c r="O33" s="48">
        <v>182</v>
      </c>
      <c r="P33" s="48">
        <v>231</v>
      </c>
      <c r="Q33" s="48">
        <v>229</v>
      </c>
      <c r="R33" s="48">
        <v>252</v>
      </c>
      <c r="S33" s="48">
        <v>251</v>
      </c>
      <c r="T33" s="48">
        <v>137</v>
      </c>
      <c r="U33" s="48">
        <v>71</v>
      </c>
      <c r="V33" s="48">
        <v>42</v>
      </c>
      <c r="W33" s="53">
        <f t="shared" si="3"/>
        <v>3056</v>
      </c>
    </row>
    <row r="34" spans="1:23" ht="12" customHeight="1">
      <c r="A34" s="30"/>
      <c r="B34" s="51" t="s">
        <v>55</v>
      </c>
      <c r="C34" s="52"/>
      <c r="D34" s="48">
        <v>27</v>
      </c>
      <c r="E34" s="48">
        <v>24</v>
      </c>
      <c r="F34" s="48">
        <v>43</v>
      </c>
      <c r="G34" s="48">
        <v>45</v>
      </c>
      <c r="H34" s="48">
        <v>66</v>
      </c>
      <c r="I34" s="48">
        <v>50</v>
      </c>
      <c r="J34" s="48">
        <v>42</v>
      </c>
      <c r="K34" s="48">
        <v>35</v>
      </c>
      <c r="L34" s="48">
        <v>41</v>
      </c>
      <c r="M34" s="48">
        <v>53</v>
      </c>
      <c r="N34" s="48">
        <v>71</v>
      </c>
      <c r="O34" s="48">
        <v>68</v>
      </c>
      <c r="P34" s="48">
        <v>62</v>
      </c>
      <c r="Q34" s="48">
        <v>68</v>
      </c>
      <c r="R34" s="48">
        <v>84</v>
      </c>
      <c r="S34" s="48">
        <v>75</v>
      </c>
      <c r="T34" s="48">
        <v>59</v>
      </c>
      <c r="U34" s="48">
        <v>33</v>
      </c>
      <c r="V34" s="48">
        <v>16</v>
      </c>
      <c r="W34" s="53">
        <f t="shared" si="3"/>
        <v>962</v>
      </c>
    </row>
    <row r="35" spans="1:23" ht="12" customHeight="1">
      <c r="A35" s="30"/>
      <c r="B35" s="51" t="s">
        <v>56</v>
      </c>
      <c r="C35" s="52"/>
      <c r="D35" s="48">
        <v>110</v>
      </c>
      <c r="E35" s="48">
        <v>113</v>
      </c>
      <c r="F35" s="48">
        <v>119</v>
      </c>
      <c r="G35" s="48">
        <v>189</v>
      </c>
      <c r="H35" s="48">
        <v>146</v>
      </c>
      <c r="I35" s="48">
        <v>121</v>
      </c>
      <c r="J35" s="48">
        <v>141</v>
      </c>
      <c r="K35" s="48">
        <v>158</v>
      </c>
      <c r="L35" s="48">
        <v>147</v>
      </c>
      <c r="M35" s="48">
        <v>183</v>
      </c>
      <c r="N35" s="48">
        <v>201</v>
      </c>
      <c r="O35" s="48">
        <v>157</v>
      </c>
      <c r="P35" s="48">
        <v>150</v>
      </c>
      <c r="Q35" s="48">
        <v>156</v>
      </c>
      <c r="R35" s="48">
        <v>165</v>
      </c>
      <c r="S35" s="48">
        <v>200</v>
      </c>
      <c r="T35" s="48">
        <v>133</v>
      </c>
      <c r="U35" s="48">
        <v>106</v>
      </c>
      <c r="V35" s="48">
        <v>84</v>
      </c>
      <c r="W35" s="53">
        <f t="shared" si="3"/>
        <v>2779</v>
      </c>
    </row>
    <row r="36" spans="1:23" ht="12" customHeight="1">
      <c r="A36" s="30"/>
      <c r="B36" s="51" t="s">
        <v>57</v>
      </c>
      <c r="C36" s="52"/>
      <c r="D36" s="48">
        <v>253</v>
      </c>
      <c r="E36" s="48">
        <v>265</v>
      </c>
      <c r="F36" s="48">
        <v>254</v>
      </c>
      <c r="G36" s="48">
        <v>261</v>
      </c>
      <c r="H36" s="48">
        <v>235</v>
      </c>
      <c r="I36" s="48">
        <v>339</v>
      </c>
      <c r="J36" s="48">
        <v>356</v>
      </c>
      <c r="K36" s="48">
        <v>299</v>
      </c>
      <c r="L36" s="48">
        <v>290</v>
      </c>
      <c r="M36" s="48">
        <v>356</v>
      </c>
      <c r="N36" s="48">
        <v>470</v>
      </c>
      <c r="O36" s="48">
        <v>383</v>
      </c>
      <c r="P36" s="48">
        <v>261</v>
      </c>
      <c r="Q36" s="48">
        <v>302</v>
      </c>
      <c r="R36" s="48">
        <v>290</v>
      </c>
      <c r="S36" s="48">
        <v>280</v>
      </c>
      <c r="T36" s="48">
        <v>190</v>
      </c>
      <c r="U36" s="48">
        <v>125</v>
      </c>
      <c r="V36" s="48">
        <v>98</v>
      </c>
      <c r="W36" s="53">
        <f t="shared" si="3"/>
        <v>5307</v>
      </c>
    </row>
    <row r="37" spans="1:23" ht="12" customHeight="1">
      <c r="A37" s="30"/>
      <c r="B37" s="54" t="s">
        <v>58</v>
      </c>
      <c r="C37" s="55"/>
      <c r="D37" s="56">
        <v>185</v>
      </c>
      <c r="E37" s="56">
        <v>215</v>
      </c>
      <c r="F37" s="56">
        <v>279</v>
      </c>
      <c r="G37" s="56">
        <v>232</v>
      </c>
      <c r="H37" s="56">
        <v>153</v>
      </c>
      <c r="I37" s="56">
        <v>225</v>
      </c>
      <c r="J37" s="56">
        <v>214</v>
      </c>
      <c r="K37" s="56">
        <v>248</v>
      </c>
      <c r="L37" s="56">
        <v>254</v>
      </c>
      <c r="M37" s="56">
        <v>308</v>
      </c>
      <c r="N37" s="56">
        <v>334</v>
      </c>
      <c r="O37" s="56">
        <v>309</v>
      </c>
      <c r="P37" s="56">
        <v>289</v>
      </c>
      <c r="Q37" s="56">
        <v>339</v>
      </c>
      <c r="R37" s="56">
        <v>351</v>
      </c>
      <c r="S37" s="56">
        <v>287</v>
      </c>
      <c r="T37" s="56">
        <v>235</v>
      </c>
      <c r="U37" s="56">
        <v>161</v>
      </c>
      <c r="V37" s="56">
        <v>78</v>
      </c>
      <c r="W37" s="57">
        <f t="shared" si="3"/>
        <v>4696</v>
      </c>
    </row>
    <row r="38" spans="1:23" ht="12" customHeight="1">
      <c r="A38" s="30"/>
      <c r="B38" s="54" t="s">
        <v>59</v>
      </c>
      <c r="C38" s="55"/>
      <c r="D38" s="56">
        <v>200</v>
      </c>
      <c r="E38" s="56">
        <v>253</v>
      </c>
      <c r="F38" s="56">
        <v>292</v>
      </c>
      <c r="G38" s="56">
        <v>336</v>
      </c>
      <c r="H38" s="56">
        <v>217</v>
      </c>
      <c r="I38" s="56">
        <v>269</v>
      </c>
      <c r="J38" s="56">
        <v>277</v>
      </c>
      <c r="K38" s="56">
        <v>275</v>
      </c>
      <c r="L38" s="56">
        <v>305</v>
      </c>
      <c r="M38" s="56">
        <v>321</v>
      </c>
      <c r="N38" s="56">
        <v>475</v>
      </c>
      <c r="O38" s="56">
        <v>402</v>
      </c>
      <c r="P38" s="56">
        <v>415</v>
      </c>
      <c r="Q38" s="56">
        <v>419</v>
      </c>
      <c r="R38" s="56">
        <v>401</v>
      </c>
      <c r="S38" s="56">
        <v>418</v>
      </c>
      <c r="T38" s="56">
        <v>270</v>
      </c>
      <c r="U38" s="56">
        <v>178</v>
      </c>
      <c r="V38" s="56">
        <v>92</v>
      </c>
      <c r="W38" s="57">
        <f t="shared" si="3"/>
        <v>5815</v>
      </c>
    </row>
    <row r="39" spans="1:23" ht="12" customHeight="1">
      <c r="A39" s="30"/>
      <c r="B39" s="54" t="s">
        <v>60</v>
      </c>
      <c r="C39" s="55"/>
      <c r="D39" s="56">
        <v>210</v>
      </c>
      <c r="E39" s="56">
        <v>230</v>
      </c>
      <c r="F39" s="56">
        <v>257</v>
      </c>
      <c r="G39" s="56">
        <v>215</v>
      </c>
      <c r="H39" s="56">
        <v>113</v>
      </c>
      <c r="I39" s="56">
        <v>209</v>
      </c>
      <c r="J39" s="56">
        <v>241</v>
      </c>
      <c r="K39" s="56">
        <v>243</v>
      </c>
      <c r="L39" s="56">
        <v>245</v>
      </c>
      <c r="M39" s="56">
        <v>216</v>
      </c>
      <c r="N39" s="56">
        <v>282</v>
      </c>
      <c r="O39" s="56">
        <v>255</v>
      </c>
      <c r="P39" s="56">
        <v>270</v>
      </c>
      <c r="Q39" s="56">
        <v>295</v>
      </c>
      <c r="R39" s="56">
        <v>311</v>
      </c>
      <c r="S39" s="56">
        <v>272</v>
      </c>
      <c r="T39" s="56">
        <v>226</v>
      </c>
      <c r="U39" s="56">
        <v>118</v>
      </c>
      <c r="V39" s="56">
        <v>79</v>
      </c>
      <c r="W39" s="57">
        <f t="shared" si="3"/>
        <v>4287</v>
      </c>
    </row>
    <row r="40" spans="1:23" ht="12" customHeight="1">
      <c r="A40" s="30"/>
      <c r="B40" s="54" t="s">
        <v>61</v>
      </c>
      <c r="C40" s="55"/>
      <c r="D40" s="56">
        <v>68</v>
      </c>
      <c r="E40" s="56">
        <v>73</v>
      </c>
      <c r="F40" s="56">
        <v>54</v>
      </c>
      <c r="G40" s="56">
        <v>78</v>
      </c>
      <c r="H40" s="56">
        <v>41</v>
      </c>
      <c r="I40" s="56">
        <v>60</v>
      </c>
      <c r="J40" s="56">
        <v>53</v>
      </c>
      <c r="K40" s="56">
        <v>58</v>
      </c>
      <c r="L40" s="56">
        <v>78</v>
      </c>
      <c r="M40" s="56">
        <v>102</v>
      </c>
      <c r="N40" s="56">
        <v>100</v>
      </c>
      <c r="O40" s="56">
        <v>98</v>
      </c>
      <c r="P40" s="56">
        <v>113</v>
      </c>
      <c r="Q40" s="56">
        <v>119</v>
      </c>
      <c r="R40" s="56">
        <v>148</v>
      </c>
      <c r="S40" s="56">
        <v>109</v>
      </c>
      <c r="T40" s="56">
        <v>90</v>
      </c>
      <c r="U40" s="56">
        <v>33</v>
      </c>
      <c r="V40" s="56">
        <v>22</v>
      </c>
      <c r="W40" s="57">
        <f t="shared" si="3"/>
        <v>1497</v>
      </c>
    </row>
    <row r="41" spans="1:23" ht="12" customHeight="1">
      <c r="A41" s="30"/>
      <c r="B41" s="54" t="s">
        <v>62</v>
      </c>
      <c r="C41" s="55"/>
      <c r="D41" s="56">
        <v>302</v>
      </c>
      <c r="E41" s="56">
        <v>320</v>
      </c>
      <c r="F41" s="56">
        <v>351</v>
      </c>
      <c r="G41" s="56">
        <v>289</v>
      </c>
      <c r="H41" s="56">
        <v>188</v>
      </c>
      <c r="I41" s="56">
        <v>326</v>
      </c>
      <c r="J41" s="56">
        <v>344</v>
      </c>
      <c r="K41" s="56">
        <v>341</v>
      </c>
      <c r="L41" s="56">
        <v>314</v>
      </c>
      <c r="M41" s="56">
        <v>329</v>
      </c>
      <c r="N41" s="56">
        <v>444</v>
      </c>
      <c r="O41" s="56">
        <v>379</v>
      </c>
      <c r="P41" s="56">
        <v>361</v>
      </c>
      <c r="Q41" s="56">
        <v>336</v>
      </c>
      <c r="R41" s="56">
        <v>373</v>
      </c>
      <c r="S41" s="56">
        <v>342</v>
      </c>
      <c r="T41" s="56">
        <v>284</v>
      </c>
      <c r="U41" s="56">
        <v>177</v>
      </c>
      <c r="V41" s="56">
        <v>100</v>
      </c>
      <c r="W41" s="57">
        <f>SUM(D41:V41)</f>
        <v>5900</v>
      </c>
    </row>
    <row r="42" spans="1:23" ht="12" customHeight="1" thickBot="1">
      <c r="A42" s="58"/>
      <c r="B42" s="59" t="s">
        <v>63</v>
      </c>
      <c r="C42" s="60"/>
      <c r="D42" s="61">
        <v>173</v>
      </c>
      <c r="E42" s="61">
        <v>182</v>
      </c>
      <c r="F42" s="61">
        <v>171</v>
      </c>
      <c r="G42" s="61">
        <v>196</v>
      </c>
      <c r="H42" s="61">
        <v>126</v>
      </c>
      <c r="I42" s="61">
        <v>166</v>
      </c>
      <c r="J42" s="61">
        <v>199</v>
      </c>
      <c r="K42" s="61">
        <v>190</v>
      </c>
      <c r="L42" s="61">
        <v>199</v>
      </c>
      <c r="M42" s="61">
        <v>188</v>
      </c>
      <c r="N42" s="61">
        <v>205</v>
      </c>
      <c r="O42" s="61">
        <v>182</v>
      </c>
      <c r="P42" s="61">
        <v>169</v>
      </c>
      <c r="Q42" s="61">
        <v>196</v>
      </c>
      <c r="R42" s="61">
        <v>204</v>
      </c>
      <c r="S42" s="61">
        <v>189</v>
      </c>
      <c r="T42" s="61">
        <v>157</v>
      </c>
      <c r="U42" s="61">
        <v>94</v>
      </c>
      <c r="V42" s="61">
        <v>51</v>
      </c>
      <c r="W42" s="62">
        <f>SUM(D42:V42)</f>
        <v>3237</v>
      </c>
    </row>
    <row r="43" spans="1:23" s="3" customFormat="1" ht="12" customHeight="1">
      <c r="A43" s="6"/>
      <c r="B43" s="6" t="s">
        <v>64</v>
      </c>
      <c r="C43" s="6"/>
      <c r="D43" s="6"/>
      <c r="E43" s="14" t="s">
        <v>67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ht="12" customHeight="1"/>
  </sheetData>
  <printOptions horizontalCentered="1"/>
  <pageMargins left="0.7480314960629921" right="0.5905511811023623" top="0.7480314960629921" bottom="0.5118110236220472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Administrator</cp:lastModifiedBy>
  <cp:lastPrinted>2004-01-27T09:50:33Z</cp:lastPrinted>
  <dcterms:created xsi:type="dcterms:W3CDTF">2003-03-22T23:37:29Z</dcterms:created>
  <dcterms:modified xsi:type="dcterms:W3CDTF">2004-03-04T08:42:26Z</dcterms:modified>
  <cp:category/>
  <cp:version/>
  <cp:contentType/>
  <cp:contentStatus/>
</cp:coreProperties>
</file>