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1決算_財政状況資料集\09 10月公表分（２回目）\公表中ファイル最終版（結合先）\01 都道府県\"/>
    </mc:Choice>
  </mc:AlternateContent>
  <xr:revisionPtr revIDLastSave="0" documentId="13_ncr:1_{F79C15B5-F44E-4B8D-9B77-A93263B4FCC2}" xr6:coauthVersionLast="36" xr6:coauthVersionMax="44"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63" i="12" l="1"/>
  <c r="AU63" i="12"/>
  <c r="DV102" i="12"/>
  <c r="DQ102" i="12"/>
  <c r="DL102" i="12"/>
  <c r="DG102" i="12"/>
  <c r="DB102" i="12"/>
  <c r="CW102" i="12"/>
  <c r="CR102" i="12"/>
  <c r="BG32" i="10" l="1"/>
  <c r="BG31" i="10"/>
  <c r="AO35" i="10"/>
  <c r="AO34" i="10"/>
  <c r="AO33" i="10"/>
  <c r="AO32" i="10"/>
  <c r="AO31" i="10"/>
  <c r="W32"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U35" i="10"/>
  <c r="BW34" i="10"/>
  <c r="BE34" i="10"/>
  <c r="U34" i="10"/>
  <c r="BW33" i="10"/>
  <c r="BE33" i="10"/>
  <c r="U33" i="10"/>
  <c r="BW32" i="10"/>
  <c r="CO31" i="10"/>
  <c r="CO32" i="10" s="1"/>
  <c r="CO33" i="10" s="1"/>
  <c r="CO34" i="10" s="1"/>
  <c r="CO35" i="10" s="1"/>
  <c r="CO36" i="10" s="1"/>
  <c r="CO37" i="10" s="1"/>
  <c r="CO38" i="10" s="1"/>
  <c r="CO39" i="10" s="1"/>
  <c r="CO40" i="10" s="1"/>
  <c r="BW31" i="10"/>
  <c r="C31" i="10"/>
  <c r="C32"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3" i="10" l="1"/>
  <c r="C34" i="10" s="1"/>
  <c r="C35" i="10" s="1"/>
  <c r="C36" i="10" s="1"/>
  <c r="C37" i="10" s="1"/>
  <c r="C38" i="10" s="1"/>
  <c r="C39" i="10" s="1"/>
  <c r="C40" i="10" s="1"/>
  <c r="U31" i="10" l="1"/>
  <c r="U32" i="10" l="1"/>
  <c r="AM31" i="10" s="1"/>
  <c r="AM32" i="10" s="1"/>
  <c r="AM33" i="10" s="1"/>
  <c r="AM34" i="10" s="1"/>
  <c r="AM35" i="10" s="1"/>
  <c r="BE31" i="10"/>
  <c r="BE32" i="10" s="1"/>
</calcChain>
</file>

<file path=xl/sharedStrings.xml><?xml version="1.0" encoding="utf-8"?>
<sst xmlns="http://schemas.openxmlformats.org/spreadsheetml/2006/main" count="1093" uniqueCount="633">
  <si>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</si>
  <si>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</si>
  <si>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</si>
  <si>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</si>
  <si>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</si>
  <si>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</si>
  <si>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</si>
  <si>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</si>
  <si>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</si>
  <si>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</si>
  <si>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</si>
  <si>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</si>
  <si>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</si>
  <si>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</si>
  <si>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</si>
  <si>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</si>
  <si>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</si>
  <si>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</si>
  <si>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</si>
  <si>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</si>
  <si>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</si>
  <si>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</si>
  <si>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</si>
  <si>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</si>
  <si>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</si>
  <si>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</si>
  <si>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</si>
  <si>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</si>
  <si>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</si>
  <si>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</si>
  <si>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</si>
  <si>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</si>
  <si>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</si>
  <si>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</si>
  <si>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</si>
  <si>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</si>
  <si>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</si>
  <si>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</si>
  <si>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</si>
  <si>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</si>
  <si>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</si>
  <si>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</si>
  <si>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</si>
  <si>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</si>
  <si>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</si>
  <si>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</si>
  <si>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</si>
  <si>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</si>
  <si>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</si>
  <si>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</si>
  <si>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</si>
  <si>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</si>
  <si>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</si>
  <si>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</si>
  <si>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</si>
  <si>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</si>
  <si>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</si>
  <si>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</si>
  <si>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</si>
  <si>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</si>
  <si>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</si>
  <si>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</si>
  <si>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</si>
  <si>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</si>
  <si>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</si>
  <si>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</si>
  <si>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</si>
  <si>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</si>
  <si>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</si>
  <si>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</si>
  <si>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</si>
  <si>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</si>
  <si>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</si>
  <si>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</si>
  <si>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</si>
  <si>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</si>
  <si>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</si>
  <si>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</si>
  <si>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</si>
  <si>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</si>
  <si>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福井県</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</si>
  <si>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</si>
  <si>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</si>
  <si>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</si>
  <si>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</si>
  <si>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</si>
  <si>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</si>
  <si>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</si>
  <si>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</si>
  <si>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</si>
  <si>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</si>
  <si>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</si>
  <si>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</si>
  <si>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</si>
  <si>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</si>
  <si>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</si>
  <si>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</si>
  <si>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</si>
  <si>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</si>
  <si>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</si>
  <si>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</si>
  <si>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</si>
  <si>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</si>
  <si>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</si>
  <si>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</si>
  <si>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</si>
  <si>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</si>
  <si>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</si>
  <si>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</si>
  <si>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</si>
  <si>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</si>
  <si>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</si>
  <si>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</si>
  <si>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</si>
  <si>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</si>
  <si>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</si>
  <si>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</si>
  <si>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</si>
  <si>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</si>
  <si>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</si>
  <si>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</si>
  <si>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</si>
  <si>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</si>
  <si>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</si>
  <si>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</si>
  <si>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</si>
  <si>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</si>
  <si>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</si>
  <si>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</si>
  <si>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</si>
  <si>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</si>
  <si>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</si>
  <si>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</si>
  <si>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</si>
  <si>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</si>
  <si>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　うち消防職員</t>
    <rPh sb="3" eb="5">
      <t>ショウボウ</t>
    </rPh>
    <rPh sb="5" eb="7">
      <t>ショクイン</t>
    </rPh>
    <phoneticPr fontId="5"/>
  </si>
  <si>
    <t>-</t>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</si>
  <si>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</si>
  <si>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</si>
  <si>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</si>
  <si>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</si>
  <si>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</si>
  <si>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</si>
  <si>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</si>
  <si>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-0.9</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</si>
  <si>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</si>
  <si>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</si>
  <si>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</si>
  <si>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</si>
  <si>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</si>
  <si>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</si>
  <si>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</si>
  <si>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</si>
  <si>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</si>
  <si>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</si>
  <si>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</si>
  <si>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</si>
  <si>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</si>
  <si>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</si>
  <si>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</si>
  <si>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</si>
  <si>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</si>
  <si>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</si>
  <si>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</si>
  <si>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</si>
  <si>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</si>
  <si>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</si>
  <si>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</si>
  <si>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</si>
  <si>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</si>
  <si>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</si>
  <si>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</si>
  <si>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</si>
  <si>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</si>
  <si>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</si>
  <si>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</si>
  <si>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</si>
  <si>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</si>
  <si>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</si>
  <si>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</si>
  <si>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</si>
  <si>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</si>
  <si>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福井県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</si>
  <si>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</si>
  <si>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</si>
  <si>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</si>
  <si>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</si>
  <si>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</si>
  <si>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</si>
  <si>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</si>
  <si>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</si>
  <si>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</si>
  <si>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</si>
  <si>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</si>
  <si>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</si>
  <si>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</si>
  <si>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</si>
  <si>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</si>
  <si>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</si>
  <si>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</si>
  <si>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</si>
  <si>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</si>
  <si>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</si>
  <si>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</si>
  <si>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</si>
  <si>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</si>
  <si>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</si>
  <si>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</si>
  <si>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</si>
  <si>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t>
    <phoneticPr fontId="5"/>
  </si>
  <si>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</si>
  <si>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</si>
  <si>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</si>
  <si>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</si>
  <si>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</si>
  <si>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</si>
  <si>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</si>
  <si>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</si>
  <si>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</si>
  <si>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</si>
  <si>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</si>
  <si>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</si>
  <si>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</si>
  <si>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</si>
  <si>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</si>
  <si>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</si>
  <si>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</si>
  <si>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</si>
  <si>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</si>
  <si>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</si>
  <si>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</si>
  <si>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</si>
  <si>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</si>
  <si>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</si>
  <si>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</si>
  <si>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</si>
  <si>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</si>
  <si>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</si>
  <si>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</si>
  <si>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</si>
  <si>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</si>
  <si>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</si>
  <si>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</si>
  <si>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</si>
  <si>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</si>
  <si>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</si>
  <si>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</si>
  <si>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</si>
  <si>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</si>
  <si>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</si>
  <si>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</si>
  <si>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</si>
  <si>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</si>
  <si>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</si>
  <si>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</si>
  <si>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</si>
  <si>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</si>
  <si>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</si>
  <si>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</si>
  <si>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</si>
  <si>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</si>
  <si>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</si>
  <si>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</si>
  <si>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</si>
  <si>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</si>
  <si>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</si>
  <si>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</si>
  <si>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</si>
  <si>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</si>
  <si>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</si>
  <si>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</si>
  <si>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</si>
  <si>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</si>
  <si>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</si>
  <si>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</si>
  <si>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</si>
  <si>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</si>
  <si>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</si>
  <si>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</si>
  <si>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</si>
  <si>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</si>
  <si>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</si>
  <si>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</si>
  <si>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</si>
  <si>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</si>
  <si>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</si>
  <si>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</si>
  <si>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</si>
  <si>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</si>
  <si>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</si>
  <si>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</si>
  <si>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</si>
  <si>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</si>
  <si>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</si>
  <si>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</si>
  <si>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</si>
  <si>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</si>
  <si>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</si>
  <si>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</si>
  <si>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</si>
  <si>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元利償還金</t>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</si>
  <si>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</si>
  <si>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</si>
  <si>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</si>
  <si>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</si>
  <si>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</si>
  <si>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</si>
  <si>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</si>
  <si>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</si>
  <si>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</si>
  <si>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</si>
  <si>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</si>
  <si>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</si>
  <si>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</si>
  <si>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</si>
  <si>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</si>
  <si>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3"/>
  </si>
  <si>
    <t>-</t>
    <phoneticPr fontId="23"/>
  </si>
  <si>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</si>
  <si>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</si>
  <si>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</si>
  <si>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</si>
  <si>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</si>
  <si>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</si>
  <si>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</si>
  <si>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</si>
  <si>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</si>
  <si>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</si>
  <si>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</si>
  <si>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</si>
  <si>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</si>
  <si>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</si>
  <si>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</si>
  <si>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</si>
  <si>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</si>
  <si>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</si>
  <si>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</si>
  <si>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</si>
  <si>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</si>
  <si>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</si>
  <si>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福井県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</si>
  <si>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</si>
  <si>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</si>
  <si>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</si>
  <si>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</si>
  <si>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</si>
  <si>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</si>
  <si>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</si>
  <si>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</si>
  <si>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</si>
  <si>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</si>
  <si>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</si>
  <si>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</si>
  <si>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</si>
  <si>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</si>
  <si>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</si>
  <si>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</si>
  <si>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</si>
  <si>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</si>
  <si>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</si>
  <si>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</si>
  <si>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</si>
  <si>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t>
    <phoneticPr fontId="5"/>
  </si>
  <si>
    <t>用品等集中管理事業特別会計</t>
    <phoneticPr fontId="5"/>
  </si>
  <si>
    <t>災害救助基金特別会計</t>
    <phoneticPr fontId="5"/>
  </si>
  <si>
    <t>母子寡婦福祉資金貸付金特別会計</t>
    <phoneticPr fontId="5"/>
  </si>
  <si>
    <t>-</t>
    <phoneticPr fontId="5"/>
  </si>
  <si>
    <t>中小企業支援資金貸付金特別会計</t>
    <phoneticPr fontId="5"/>
  </si>
  <si>
    <t>沿岸漁業改善資金貸付金特別会計</t>
    <phoneticPr fontId="5"/>
  </si>
  <si>
    <t>林業改善資金貸付金特別会計</t>
    <phoneticPr fontId="5"/>
  </si>
  <si>
    <t>-</t>
    <phoneticPr fontId="5"/>
  </si>
  <si>
    <t>県有林事業特別会計</t>
    <phoneticPr fontId="5"/>
  </si>
  <si>
    <t>用地先行取得事業特別会計</t>
    <phoneticPr fontId="5"/>
  </si>
  <si>
    <t>-</t>
    <phoneticPr fontId="5"/>
  </si>
  <si>
    <t>証紙特別会計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</si>
  <si>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</si>
  <si>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</si>
  <si>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</si>
  <si>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</si>
  <si>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</si>
  <si>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</si>
  <si>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</si>
  <si>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</si>
  <si>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</si>
  <si>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</si>
  <si>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</si>
  <si>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</si>
  <si>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</si>
  <si>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</si>
  <si>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</si>
  <si>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駐車場整備事業特別会計</t>
    <phoneticPr fontId="5"/>
  </si>
  <si>
    <t>-</t>
    <phoneticPr fontId="5"/>
  </si>
  <si>
    <t>病院事業会計</t>
    <phoneticPr fontId="5"/>
  </si>
  <si>
    <t>法適用企業</t>
    <phoneticPr fontId="5"/>
  </si>
  <si>
    <t>工業用水道事業会計</t>
    <phoneticPr fontId="5"/>
  </si>
  <si>
    <t>水道用水供給事業会計</t>
    <phoneticPr fontId="5"/>
  </si>
  <si>
    <t>法適用企業</t>
    <phoneticPr fontId="5"/>
  </si>
  <si>
    <t>臨海下水道事業会計</t>
    <phoneticPr fontId="5"/>
  </si>
  <si>
    <t>法適用企業</t>
    <phoneticPr fontId="5"/>
  </si>
  <si>
    <t>臨海工業用地等造成事業会計</t>
    <phoneticPr fontId="5"/>
  </si>
  <si>
    <t>下水道事業特別会計</t>
    <phoneticPr fontId="5"/>
  </si>
  <si>
    <t>法非適用企業</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</si>
  <si>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</si>
  <si>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</si>
  <si>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</si>
  <si>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</si>
  <si>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</si>
  <si>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</si>
  <si>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</si>
  <si>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</si>
  <si>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</si>
  <si>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</si>
  <si>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</si>
  <si>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</si>
  <si>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</si>
  <si>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</si>
  <si>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</si>
  <si>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</si>
  <si>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</si>
  <si>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</si>
  <si>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</si>
  <si>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</si>
  <si>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</si>
  <si>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</si>
  <si>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</si>
  <si>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</si>
  <si>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</si>
  <si>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</si>
  <si>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</si>
  <si>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</si>
  <si>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</si>
  <si>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</si>
  <si>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</si>
  <si>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</si>
  <si>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</si>
  <si>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</si>
  <si>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</si>
  <si>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</si>
  <si>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</si>
  <si>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</si>
  <si>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</si>
  <si>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</si>
  <si>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</si>
  <si>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</si>
  <si>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</si>
  <si>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</si>
  <si>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</si>
  <si>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</si>
  <si>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</si>
  <si>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</si>
  <si>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</si>
  <si>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</si>
  <si>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</si>
  <si>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</si>
  <si>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</si>
  <si>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</si>
  <si>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</si>
  <si>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</si>
  <si>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</si>
  <si>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</si>
  <si>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</si>
  <si>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</si>
  <si>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</si>
  <si>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</si>
  <si>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</si>
  <si>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港湾整備事業特別会計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</si>
  <si>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7"/>
  </si>
  <si>
    <t>下水道事業特別会計</t>
    <phoneticPr fontId="5"/>
  </si>
  <si>
    <t>-</t>
    <phoneticPr fontId="5"/>
  </si>
  <si>
    <t>-</t>
    <phoneticPr fontId="5"/>
  </si>
  <si>
    <t>(Ｆ)</t>
    <phoneticPr fontId="5"/>
  </si>
  <si>
    <t>駐車場整備事業特別会計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</si>
  <si>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</si>
  <si>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</si>
  <si>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</si>
  <si>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</si>
  <si>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</si>
  <si>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</si>
  <si>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</si>
  <si>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</si>
  <si>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</si>
  <si>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</si>
  <si>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</si>
  <si>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</si>
  <si>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</si>
  <si>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</si>
  <si>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</si>
  <si>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</si>
  <si>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</si>
  <si>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</si>
  <si>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</si>
  <si>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</si>
  <si>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</si>
  <si>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</si>
  <si>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</si>
  <si>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</si>
  <si>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</si>
  <si>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</si>
  <si>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</si>
  <si>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</si>
  <si>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</si>
  <si>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</si>
  <si>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</si>
  <si>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</si>
  <si>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</si>
  <si>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</si>
  <si>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</si>
  <si>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</si>
  <si>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</si>
  <si>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</si>
  <si>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</si>
  <si>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</si>
  <si>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</si>
  <si>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</si>
  <si>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</si>
  <si>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</si>
  <si>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</si>
  <si>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</si>
  <si>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</si>
  <si>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</si>
  <si>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</si>
  <si>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</si>
  <si>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</si>
  <si>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</si>
  <si>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</si>
  <si>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</si>
  <si>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</si>
  <si>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</si>
  <si>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</si>
  <si>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</si>
  <si>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</si>
  <si>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</si>
  <si>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</si>
  <si>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</si>
  <si>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</si>
  <si>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</si>
  <si>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</si>
  <si>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</si>
  <si>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</si>
  <si>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</si>
  <si>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</si>
  <si>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</si>
  <si>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</si>
  <si>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</si>
  <si>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</si>
  <si>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</si>
  <si>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</si>
  <si>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</si>
  <si>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</si>
  <si>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</si>
  <si>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</si>
  <si>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</si>
  <si>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</si>
  <si>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</si>
  <si>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</si>
  <si>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</si>
  <si>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</si>
  <si>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</si>
  <si>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 1.11</t>
  </si>
  <si>
    <t>▲ 1.68</t>
  </si>
  <si>
    <t>水道用水供給事業会計</t>
  </si>
  <si>
    <t>病院事業会計</t>
  </si>
  <si>
    <t>臨海工業用地等造成事業会計</t>
  </si>
  <si>
    <t>一般会計</t>
  </si>
  <si>
    <t>臨海下水道事業会計</t>
  </si>
  <si>
    <t>工業用水道事業会計</t>
  </si>
  <si>
    <t>国民健康保険特別会計</t>
  </si>
  <si>
    <t>下水道事業特別会計</t>
  </si>
  <si>
    <t>その他会計（赤字）</t>
  </si>
  <si>
    <t>その他会計（黒字）</t>
  </si>
  <si>
    <t>（百万円）</t>
    <phoneticPr fontId="2"/>
  </si>
  <si>
    <t>H26末</t>
    <phoneticPr fontId="2"/>
  </si>
  <si>
    <t>H27末</t>
    <phoneticPr fontId="2"/>
  </si>
  <si>
    <t>H28末</t>
    <phoneticPr fontId="2"/>
  </si>
  <si>
    <t>H29末</t>
    <phoneticPr fontId="2"/>
  </si>
  <si>
    <t>H30末</t>
    <phoneticPr fontId="2"/>
  </si>
  <si>
    <t>法非適用企業</t>
    <rPh sb="0" eb="1">
      <t>ホウ</t>
    </rPh>
    <rPh sb="1" eb="2">
      <t>ヒ</t>
    </rPh>
    <rPh sb="2" eb="4">
      <t>テキヨウ</t>
    </rPh>
    <rPh sb="4" eb="6">
      <t>キギョウ</t>
    </rPh>
    <phoneticPr fontId="3"/>
  </si>
  <si>
    <t>若狭湾エネルギー研究センター</t>
  </si>
  <si>
    <t>日下部・グリフィス学術・文化交流基金</t>
    <rPh sb="0" eb="3">
      <t>クサカベ</t>
    </rPh>
    <rPh sb="9" eb="11">
      <t>ガクジュツ</t>
    </rPh>
    <rPh sb="12" eb="14">
      <t>ブンカ</t>
    </rPh>
    <rPh sb="14" eb="16">
      <t>コウリュウ</t>
    </rPh>
    <rPh sb="16" eb="18">
      <t>キキン</t>
    </rPh>
    <phoneticPr fontId="20"/>
  </si>
  <si>
    <t>福井県グローバル人材基金</t>
    <rPh sb="0" eb="3">
      <t>フクイケン</t>
    </rPh>
    <rPh sb="8" eb="10">
      <t>ジンザイ</t>
    </rPh>
    <rPh sb="10" eb="12">
      <t>キキン</t>
    </rPh>
    <phoneticPr fontId="20"/>
  </si>
  <si>
    <t>福井県国際交流協会</t>
    <rPh sb="0" eb="3">
      <t>フクイケン</t>
    </rPh>
    <rPh sb="3" eb="5">
      <t>コクサイ</t>
    </rPh>
    <rPh sb="5" eb="7">
      <t>コウリュウ</t>
    </rPh>
    <rPh sb="7" eb="9">
      <t>キョウカイ</t>
    </rPh>
    <phoneticPr fontId="20"/>
  </si>
  <si>
    <t>ふくい女性財団</t>
  </si>
  <si>
    <t>青少年育成福井県民会議</t>
  </si>
  <si>
    <t>福井原子力センター</t>
    <rPh sb="0" eb="2">
      <t>フクイ</t>
    </rPh>
    <rPh sb="2" eb="5">
      <t>ゲンシリョク</t>
    </rPh>
    <phoneticPr fontId="20"/>
  </si>
  <si>
    <t>福井県消防協会</t>
    <rPh sb="0" eb="3">
      <t>フクイケン</t>
    </rPh>
    <rPh sb="3" eb="5">
      <t>ショウボウ</t>
    </rPh>
    <rPh sb="5" eb="7">
      <t>キョウカイ</t>
    </rPh>
    <phoneticPr fontId="20"/>
  </si>
  <si>
    <t>福井県アイバンク</t>
  </si>
  <si>
    <t>福井県臓器移植推進財団</t>
  </si>
  <si>
    <t>認知症高齢者医療介護教育センター</t>
  </si>
  <si>
    <t>福井県生活衛生営業指導センター</t>
    <rPh sb="0" eb="3">
      <t>フクイケン</t>
    </rPh>
    <rPh sb="3" eb="5">
      <t>セイカツ</t>
    </rPh>
    <rPh sb="5" eb="7">
      <t>エイセイ</t>
    </rPh>
    <rPh sb="7" eb="9">
      <t>エイギョウ</t>
    </rPh>
    <rPh sb="9" eb="11">
      <t>シドウ</t>
    </rPh>
    <phoneticPr fontId="20"/>
  </si>
  <si>
    <t>福井県産業廃棄物処理公社</t>
    <rPh sb="0" eb="3">
      <t>フクイケン</t>
    </rPh>
    <rPh sb="3" eb="5">
      <t>サンギョウ</t>
    </rPh>
    <rPh sb="5" eb="7">
      <t>ハイキ</t>
    </rPh>
    <rPh sb="7" eb="8">
      <t>ブツ</t>
    </rPh>
    <rPh sb="8" eb="10">
      <t>ショリ</t>
    </rPh>
    <rPh sb="10" eb="12">
      <t>コウシャ</t>
    </rPh>
    <phoneticPr fontId="20"/>
  </si>
  <si>
    <t>ふくい産業支援センター</t>
    <rPh sb="3" eb="5">
      <t>サンギョウ</t>
    </rPh>
    <rPh sb="5" eb="7">
      <t>シエン</t>
    </rPh>
    <phoneticPr fontId="20"/>
  </si>
  <si>
    <t>福井県産業会館</t>
  </si>
  <si>
    <t>フクイボウ</t>
  </si>
  <si>
    <t>福井県繊協ビル同業会</t>
  </si>
  <si>
    <t>福井県労働者信用基金協会</t>
    <rPh sb="0" eb="3">
      <t>フクイケン</t>
    </rPh>
    <rPh sb="3" eb="6">
      <t>ロウドウシャ</t>
    </rPh>
    <rPh sb="6" eb="8">
      <t>シンヨウ</t>
    </rPh>
    <rPh sb="8" eb="10">
      <t>キキン</t>
    </rPh>
    <rPh sb="10" eb="12">
      <t>キョウカイ</t>
    </rPh>
    <phoneticPr fontId="20"/>
  </si>
  <si>
    <t>福井県労働者福祉基金協会</t>
    <rPh sb="0" eb="3">
      <t>フクイケン</t>
    </rPh>
    <rPh sb="3" eb="6">
      <t>ロウドウシャ</t>
    </rPh>
    <rPh sb="6" eb="8">
      <t>フクシ</t>
    </rPh>
    <rPh sb="8" eb="10">
      <t>キキン</t>
    </rPh>
    <rPh sb="10" eb="12">
      <t>キョウカイ</t>
    </rPh>
    <phoneticPr fontId="20"/>
  </si>
  <si>
    <t>福井県野菜生産価格安定事業協会</t>
    <rPh sb="0" eb="3">
      <t>フクイケン</t>
    </rPh>
    <rPh sb="3" eb="5">
      <t>ヤサイ</t>
    </rPh>
    <rPh sb="5" eb="7">
      <t>セイサン</t>
    </rPh>
    <rPh sb="7" eb="9">
      <t>カカク</t>
    </rPh>
    <rPh sb="9" eb="11">
      <t>アンテイ</t>
    </rPh>
    <rPh sb="11" eb="13">
      <t>ジギョウ</t>
    </rPh>
    <rPh sb="13" eb="15">
      <t>キョウカイ</t>
    </rPh>
    <phoneticPr fontId="20"/>
  </si>
  <si>
    <t>ふくい農林水産支援センター</t>
  </si>
  <si>
    <t>福井県林業従事者確保育成基金</t>
    <rPh sb="0" eb="3">
      <t>フクイケン</t>
    </rPh>
    <rPh sb="3" eb="5">
      <t>リンギョウ</t>
    </rPh>
    <rPh sb="5" eb="8">
      <t>ジュウジシャ</t>
    </rPh>
    <rPh sb="8" eb="10">
      <t>カクホ</t>
    </rPh>
    <rPh sb="10" eb="12">
      <t>イクセイ</t>
    </rPh>
    <rPh sb="12" eb="14">
      <t>キキン</t>
    </rPh>
    <phoneticPr fontId="20"/>
  </si>
  <si>
    <t>福井県内水面漁業振興会</t>
  </si>
  <si>
    <t>福井県漁業振興事業団</t>
  </si>
  <si>
    <t>福井県建設技術公社</t>
    <rPh sb="0" eb="3">
      <t>フクイケン</t>
    </rPh>
    <rPh sb="3" eb="5">
      <t>ケンセツ</t>
    </rPh>
    <rPh sb="5" eb="7">
      <t>ギジュツ</t>
    </rPh>
    <rPh sb="7" eb="9">
      <t>コウシャ</t>
    </rPh>
    <phoneticPr fontId="20"/>
  </si>
  <si>
    <t>福井県道路公社</t>
  </si>
  <si>
    <t>足羽川水源地域対策基金</t>
    <rPh sb="0" eb="2">
      <t>アスワ</t>
    </rPh>
    <rPh sb="2" eb="3">
      <t>ガワ</t>
    </rPh>
    <rPh sb="3" eb="5">
      <t>スイゲン</t>
    </rPh>
    <rPh sb="5" eb="7">
      <t>チイキ</t>
    </rPh>
    <rPh sb="7" eb="9">
      <t>タイサク</t>
    </rPh>
    <rPh sb="9" eb="11">
      <t>キキン</t>
    </rPh>
    <phoneticPr fontId="20"/>
  </si>
  <si>
    <t>福井埠頭</t>
    <rPh sb="0" eb="2">
      <t>フクイ</t>
    </rPh>
    <rPh sb="2" eb="4">
      <t>フトウ</t>
    </rPh>
    <phoneticPr fontId="20"/>
  </si>
  <si>
    <t>福井空港</t>
    <rPh sb="0" eb="2">
      <t>フクイ</t>
    </rPh>
    <rPh sb="2" eb="4">
      <t>クウコウ</t>
    </rPh>
    <phoneticPr fontId="20"/>
  </si>
  <si>
    <t>福井県下水道公社</t>
    <rPh sb="0" eb="3">
      <t>フクイケン</t>
    </rPh>
    <rPh sb="3" eb="6">
      <t>ゲスイドウ</t>
    </rPh>
    <rPh sb="6" eb="8">
      <t>コウシャ</t>
    </rPh>
    <phoneticPr fontId="20"/>
  </si>
  <si>
    <t>福井県文化振興事業団</t>
    <rPh sb="0" eb="3">
      <t>フクイケン</t>
    </rPh>
    <rPh sb="3" eb="5">
      <t>ブンカ</t>
    </rPh>
    <rPh sb="5" eb="7">
      <t>シンコウ</t>
    </rPh>
    <rPh sb="7" eb="10">
      <t>ジギョウダン</t>
    </rPh>
    <phoneticPr fontId="20"/>
  </si>
  <si>
    <t>福井県暴力追放センター</t>
    <rPh sb="0" eb="3">
      <t>フクイケン</t>
    </rPh>
    <rPh sb="3" eb="5">
      <t>ボウリョク</t>
    </rPh>
    <rPh sb="5" eb="7">
      <t>ツイホウ</t>
    </rPh>
    <phoneticPr fontId="20"/>
  </si>
  <si>
    <t>福井県防犯協会</t>
    <rPh sb="0" eb="3">
      <t>フクイケン</t>
    </rPh>
    <rPh sb="3" eb="5">
      <t>ボウハン</t>
    </rPh>
    <rPh sb="5" eb="7">
      <t>キョウカイ</t>
    </rPh>
    <phoneticPr fontId="20"/>
  </si>
  <si>
    <t>公立大学法人福井県立大学</t>
    <rPh sb="0" eb="2">
      <t>コウリツ</t>
    </rPh>
    <rPh sb="2" eb="4">
      <t>ダイガク</t>
    </rPh>
    <rPh sb="4" eb="6">
      <t>ホウジン</t>
    </rPh>
    <rPh sb="6" eb="8">
      <t>フクイ</t>
    </rPh>
    <rPh sb="8" eb="10">
      <t>ケンリツ</t>
    </rPh>
    <rPh sb="10" eb="12">
      <t>ダイガク</t>
    </rPh>
    <phoneticPr fontId="20"/>
  </si>
  <si>
    <t>敦賀港国際ターミナル</t>
    <rPh sb="0" eb="2">
      <t>ツルガ</t>
    </rPh>
    <rPh sb="2" eb="3">
      <t>ミナト</t>
    </rPh>
    <rPh sb="3" eb="5">
      <t>コクサイ</t>
    </rPh>
    <phoneticPr fontId="20"/>
  </si>
  <si>
    <t>福井県繊維協会</t>
    <rPh sb="0" eb="3">
      <t>フクイケン</t>
    </rPh>
    <rPh sb="3" eb="5">
      <t>センイ</t>
    </rPh>
    <rPh sb="5" eb="7">
      <t>キョウカイ</t>
    </rPh>
    <phoneticPr fontId="20"/>
  </si>
  <si>
    <t>福井県並行在来線準備株式会社</t>
    <rPh sb="0" eb="3">
      <t>フクイケン</t>
    </rPh>
    <rPh sb="3" eb="5">
      <t>ヘイコウ</t>
    </rPh>
    <rPh sb="5" eb="8">
      <t>ザイライセン</t>
    </rPh>
    <rPh sb="8" eb="10">
      <t>ジュンビ</t>
    </rPh>
    <rPh sb="10" eb="14">
      <t>カブシキガイシャ</t>
    </rPh>
    <phoneticPr fontId="2"/>
  </si>
  <si>
    <t>○</t>
  </si>
  <si>
    <t>地域振興基金</t>
    <rPh sb="0" eb="2">
      <t>チイキ</t>
    </rPh>
    <rPh sb="2" eb="4">
      <t>シンコウ</t>
    </rPh>
    <rPh sb="4" eb="6">
      <t>キキン</t>
    </rPh>
    <phoneticPr fontId="5"/>
  </si>
  <si>
    <t>地域医療介護総合確保基金</t>
    <rPh sb="0" eb="2">
      <t>チイキ</t>
    </rPh>
    <rPh sb="2" eb="4">
      <t>イリョウ</t>
    </rPh>
    <rPh sb="4" eb="6">
      <t>カイゴ</t>
    </rPh>
    <rPh sb="6" eb="8">
      <t>ソウゴウ</t>
    </rPh>
    <rPh sb="8" eb="10">
      <t>カクホ</t>
    </rPh>
    <rPh sb="10" eb="12">
      <t>キキン</t>
    </rPh>
    <phoneticPr fontId="5"/>
  </si>
  <si>
    <t>後期高齢者医療財政安定化基金</t>
    <rPh sb="0" eb="2">
      <t>コウキ</t>
    </rPh>
    <rPh sb="2" eb="5">
      <t>コウレイシャ</t>
    </rPh>
    <rPh sb="5" eb="7">
      <t>イリョウ</t>
    </rPh>
    <rPh sb="7" eb="9">
      <t>ザイセイ</t>
    </rPh>
    <rPh sb="9" eb="12">
      <t>アンテイカ</t>
    </rPh>
    <rPh sb="12" eb="14">
      <t>キキン</t>
    </rPh>
    <phoneticPr fontId="5"/>
  </si>
  <si>
    <t>地域活性化基金</t>
    <rPh sb="0" eb="2">
      <t>チイキ</t>
    </rPh>
    <rPh sb="2" eb="5">
      <t>カッセイカ</t>
    </rPh>
    <rPh sb="5" eb="7">
      <t>キキン</t>
    </rPh>
    <phoneticPr fontId="5"/>
  </si>
  <si>
    <t>介護保険財政安定化基金</t>
    <rPh sb="0" eb="2">
      <t>カイゴ</t>
    </rPh>
    <rPh sb="2" eb="4">
      <t>ホケン</t>
    </rPh>
    <rPh sb="4" eb="6">
      <t>ザイセイ</t>
    </rPh>
    <rPh sb="6" eb="9">
      <t>アンテイカ</t>
    </rPh>
    <rPh sb="9" eb="11">
      <t>キキン</t>
    </rPh>
    <phoneticPr fontId="5"/>
  </si>
  <si>
    <t>〇</t>
    <phoneticPr fontId="2"/>
  </si>
  <si>
    <t>実質公債費比率</t>
    <phoneticPr fontId="5"/>
  </si>
  <si>
    <t>将来負担比率</t>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</si>
  <si>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</si>
  <si>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</si>
  <si>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　参考　）</t>
    <rPh sb="2" eb="4">
      <t>サンコウ</t>
    </rPh>
    <phoneticPr fontId="5"/>
  </si>
  <si>
    <t>将来負担比率および実質公債費率は類似団体と比較して低い水準にある。当県では、実質公債費率は０．３ポイント減少している。将来負担比率については、県債残高の増加等により、前年度と比較して２．７ポイント増加している。北陸新幹線の整備等により県債発行の増加が予定される中、将来負担比率については、２００％未満を維持していく。</t>
    <rPh sb="0" eb="2">
      <t>ショウライ</t>
    </rPh>
    <rPh sb="2" eb="4">
      <t>フタン</t>
    </rPh>
    <rPh sb="4" eb="6">
      <t>ヒリツ</t>
    </rPh>
    <rPh sb="9" eb="11">
      <t>ジッシツ</t>
    </rPh>
    <rPh sb="11" eb="13">
      <t>コウサイ</t>
    </rPh>
    <rPh sb="13" eb="14">
      <t>ヒ</t>
    </rPh>
    <rPh sb="14" eb="15">
      <t>リツ</t>
    </rPh>
    <rPh sb="16" eb="18">
      <t>ルイジ</t>
    </rPh>
    <rPh sb="18" eb="20">
      <t>ダンタイ</t>
    </rPh>
    <rPh sb="21" eb="23">
      <t>ヒカク</t>
    </rPh>
    <rPh sb="25" eb="26">
      <t>ヒク</t>
    </rPh>
    <rPh sb="27" eb="29">
      <t>スイジュン</t>
    </rPh>
    <rPh sb="33" eb="35">
      <t>トウケン</t>
    </rPh>
    <rPh sb="38" eb="40">
      <t>ジッシツ</t>
    </rPh>
    <rPh sb="40" eb="42">
      <t>コウサイ</t>
    </rPh>
    <rPh sb="42" eb="43">
      <t>ヒ</t>
    </rPh>
    <rPh sb="43" eb="44">
      <t>リツ</t>
    </rPh>
    <rPh sb="52" eb="54">
      <t>ゲンショウ</t>
    </rPh>
    <rPh sb="59" eb="61">
      <t>ショウライ</t>
    </rPh>
    <rPh sb="61" eb="63">
      <t>フタン</t>
    </rPh>
    <rPh sb="63" eb="65">
      <t>ヒリツ</t>
    </rPh>
    <rPh sb="71" eb="73">
      <t>ケンサイ</t>
    </rPh>
    <rPh sb="73" eb="75">
      <t>ザンダカ</t>
    </rPh>
    <rPh sb="76" eb="78">
      <t>ゾウカ</t>
    </rPh>
    <rPh sb="78" eb="79">
      <t>トウ</t>
    </rPh>
    <rPh sb="83" eb="86">
      <t>ゼンネンド</t>
    </rPh>
    <rPh sb="87" eb="89">
      <t>ヒカク</t>
    </rPh>
    <rPh sb="98" eb="100">
      <t>ゾウカ</t>
    </rPh>
    <rPh sb="105" eb="107">
      <t>ホクリク</t>
    </rPh>
    <rPh sb="107" eb="110">
      <t>シンカンセン</t>
    </rPh>
    <rPh sb="111" eb="113">
      <t>セイビ</t>
    </rPh>
    <rPh sb="113" eb="114">
      <t>トウ</t>
    </rPh>
    <rPh sb="117" eb="119">
      <t>ケンサイ</t>
    </rPh>
    <rPh sb="119" eb="121">
      <t>ハッコウ</t>
    </rPh>
    <rPh sb="122" eb="124">
      <t>ゾウカ</t>
    </rPh>
    <rPh sb="125" eb="127">
      <t>ヨテイ</t>
    </rPh>
    <rPh sb="130" eb="131">
      <t>ナカ</t>
    </rPh>
    <rPh sb="132" eb="134">
      <t>ショウライ</t>
    </rPh>
    <rPh sb="134" eb="136">
      <t>フタン</t>
    </rPh>
    <rPh sb="136" eb="138">
      <t>ヒリツ</t>
    </rPh>
    <rPh sb="148" eb="150">
      <t>ミマン</t>
    </rPh>
    <rPh sb="151" eb="153">
      <t>イジ</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</si>
  <si>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</si>
  <si>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</si>
  <si>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</si>
  <si>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県債残高の増加により、将来負担比率は２．７ポイント増加しているものの、類似団体より低くなっている。一方で、有形固定資産減価償却率については前年度と比較して、０．７ポイント増加しているとともに、類似団体より高くなっている。令和元年度末に策定した個別施設計画に基づき、施設の適切な維持管理を進めていく。</t>
    <rPh sb="0" eb="2">
      <t>ケンサイ</t>
    </rPh>
    <rPh sb="2" eb="4">
      <t>ザンダカ</t>
    </rPh>
    <rPh sb="5" eb="7">
      <t>ゾウカ</t>
    </rPh>
    <rPh sb="11" eb="13">
      <t>ショウライ</t>
    </rPh>
    <rPh sb="13" eb="15">
      <t>フタン</t>
    </rPh>
    <rPh sb="15" eb="17">
      <t>ヒリツ</t>
    </rPh>
    <rPh sb="25" eb="27">
      <t>ゾウカ</t>
    </rPh>
    <rPh sb="35" eb="37">
      <t>ルイジ</t>
    </rPh>
    <rPh sb="37" eb="39">
      <t>ダンタイ</t>
    </rPh>
    <rPh sb="41" eb="42">
      <t>ヒク</t>
    </rPh>
    <rPh sb="49" eb="51">
      <t>イッポウ</t>
    </rPh>
    <rPh sb="53" eb="55">
      <t>ユウケイ</t>
    </rPh>
    <rPh sb="55" eb="57">
      <t>コテイ</t>
    </rPh>
    <rPh sb="57" eb="59">
      <t>シサン</t>
    </rPh>
    <rPh sb="59" eb="61">
      <t>ゲンカ</t>
    </rPh>
    <rPh sb="61" eb="63">
      <t>ショウキャク</t>
    </rPh>
    <rPh sb="63" eb="64">
      <t>リツ</t>
    </rPh>
    <rPh sb="69" eb="72">
      <t>ゼンネンド</t>
    </rPh>
    <rPh sb="73" eb="75">
      <t>ヒカク</t>
    </rPh>
    <rPh sb="85" eb="87">
      <t>ゾウカ</t>
    </rPh>
    <rPh sb="96" eb="98">
      <t>ルイジ</t>
    </rPh>
    <rPh sb="98" eb="100">
      <t>ダンタイ</t>
    </rPh>
    <rPh sb="102" eb="103">
      <t>タカ</t>
    </rPh>
    <rPh sb="110" eb="112">
      <t>レイワ</t>
    </rPh>
    <rPh sb="112" eb="114">
      <t>ガンネン</t>
    </rPh>
    <rPh sb="114" eb="115">
      <t>ド</t>
    </rPh>
    <rPh sb="115" eb="116">
      <t>マツ</t>
    </rPh>
    <rPh sb="117" eb="119">
      <t>サクテイ</t>
    </rPh>
    <rPh sb="121" eb="123">
      <t>コベツ</t>
    </rPh>
    <rPh sb="123" eb="125">
      <t>シセツ</t>
    </rPh>
    <rPh sb="125" eb="127">
      <t>ケイカク</t>
    </rPh>
    <rPh sb="128" eb="129">
      <t>モト</t>
    </rPh>
    <rPh sb="132" eb="134">
      <t>シセツ</t>
    </rPh>
    <rPh sb="135" eb="137">
      <t>テキセツ</t>
    </rPh>
    <rPh sb="138" eb="140">
      <t>イジ</t>
    </rPh>
    <rPh sb="140" eb="142">
      <t>カンリ</t>
    </rPh>
    <rPh sb="143" eb="144">
      <t>スス</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</si>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</sst>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6" fillId="0" borderId="0">
      <alignment vertical="center"/>
    </xf>
  </cellStyleXfs>
  <cellXfs count="12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67"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9" xfId="8" applyFont="1" applyFill="1" applyBorder="1" applyAlignment="1">
      <alignment horizontal="center"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0" fontId="18" fillId="0" borderId="1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12" xfId="8" applyFont="1" applyFill="1" applyBorder="1" applyAlignment="1">
      <alignment vertical="center"/>
    </xf>
    <xf numFmtId="0" fontId="22" fillId="0" borderId="48" xfId="8" applyFont="1" applyFill="1" applyBorder="1" applyAlignment="1">
      <alignment vertical="center"/>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0" fontId="18" fillId="0" borderId="0" xfId="8" applyFont="1" applyFill="1" applyBorder="1" applyAlignment="1">
      <alignment horizontal="center" vertical="center" shrinkToFit="1"/>
    </xf>
    <xf numFmtId="187" fontId="18" fillId="0" borderId="0" xfId="8" applyNumberFormat="1" applyFont="1" applyFill="1" applyBorder="1" applyAlignment="1" applyProtection="1">
      <alignment horizontal="center" vertical="center" shrinkToFit="1"/>
      <protection hidden="1"/>
    </xf>
    <xf numFmtId="0" fontId="24" fillId="0" borderId="0" xfId="8" applyNumberFormat="1" applyFont="1" applyFill="1" applyBorder="1" applyAlignment="1" applyProtection="1">
      <alignment horizontal="left" vertical="center" wrapText="1"/>
      <protection hidden="1"/>
    </xf>
    <xf numFmtId="49" fontId="18" fillId="0" borderId="0" xfId="8" applyNumberFormat="1" applyFont="1" applyFill="1" applyBorder="1" applyAlignment="1">
      <alignment horizontal="center" vertical="center"/>
    </xf>
    <xf numFmtId="0" fontId="18" fillId="0" borderId="0" xfId="8" applyFont="1" applyFill="1" applyBorder="1" applyAlignment="1" applyProtection="1">
      <alignment horizontal="center" vertical="center" shrinkToFit="1"/>
      <protection hidden="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0" fontId="11" fillId="0" borderId="0" xfId="6" applyBorder="1" applyAlignment="1">
      <alignmen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85"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0" xfId="10" applyFont="1" applyFill="1" applyBorder="1" applyAlignment="1">
      <alignment horizontal="center" vertical="center" wrapTex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178" fontId="18" fillId="0" borderId="0" xfId="10" applyNumberFormat="1" applyFont="1" applyFill="1" applyBorder="1" applyAlignment="1">
      <alignment horizontal="right" vertical="center"/>
    </xf>
    <xf numFmtId="0" fontId="18" fillId="0" borderId="0" xfId="10" applyFont="1" applyFill="1" applyBorder="1" applyAlignment="1">
      <alignment horizontal="center"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6" borderId="71" xfId="12" applyFont="1" applyFill="1" applyBorder="1" applyAlignment="1" applyProtection="1">
      <alignment horizontal="left"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88" fontId="30" fillId="8" borderId="144" xfId="12" applyNumberFormat="1" applyFont="1" applyFill="1" applyBorder="1" applyAlignment="1" applyProtection="1">
      <alignment horizontal="right" vertical="center" shrinkToFit="1"/>
      <protection locked="0"/>
    </xf>
    <xf numFmtId="188" fontId="30" fillId="8" borderId="147" xfId="12" applyNumberFormat="1" applyFont="1" applyFill="1" applyBorder="1" applyAlignment="1" applyProtection="1">
      <alignment horizontal="right" vertical="center" shrinkToFit="1"/>
      <protection locked="0"/>
    </xf>
    <xf numFmtId="188" fontId="30" fillId="8" borderId="133"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2"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2" xfId="12" applyFont="1" applyFill="1" applyBorder="1" applyAlignment="1" applyProtection="1">
      <alignment horizontal="center" vertical="center"/>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0" xfId="12" applyFont="1" applyFill="1" applyBorder="1" applyAlignment="1" applyProtection="1">
      <alignment horizontal="center" vertical="center"/>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149" xfId="14" applyNumberFormat="1" applyFont="1" applyFill="1" applyBorder="1" applyAlignment="1" applyProtection="1">
      <alignment horizontal="right" vertical="center" shrinkToFit="1"/>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Protection="1">
      <alignment vertical="center"/>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0" fontId="30" fillId="6" borderId="0" xfId="12" applyFont="1" applyFill="1" applyProtection="1">
      <alignment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31" xfId="12" applyFont="1" applyFill="1" applyBorder="1" applyAlignment="1" applyProtection="1">
      <alignment horizontal="center" vertical="center" wrapText="1"/>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177" fontId="30" fillId="6" borderId="15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4" fillId="6" borderId="42" xfId="12" applyFont="1" applyFill="1" applyBorder="1" applyAlignment="1" applyProtection="1">
      <alignment horizontal="center" vertical="center"/>
    </xf>
    <xf numFmtId="0" fontId="30" fillId="6" borderId="4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188" fontId="30" fillId="6" borderId="129"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177" fontId="30" fillId="6" borderId="164" xfId="14" applyNumberFormat="1" applyFont="1" applyFill="1" applyBorder="1" applyAlignment="1" applyProtection="1">
      <alignment horizontal="right" vertical="center" shrinkToFit="1"/>
    </xf>
    <xf numFmtId="0" fontId="30" fillId="6" borderId="63"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45" xfId="12" applyFont="1" applyFill="1" applyBorder="1" applyAlignment="1" applyProtection="1">
      <alignment horizontal="center" vertical="center"/>
    </xf>
    <xf numFmtId="0" fontId="30" fillId="6" borderId="75"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48" xfId="14" applyNumberFormat="1" applyFont="1" applyFill="1" applyBorder="1" applyAlignment="1" applyProtection="1">
      <alignment horizontal="right" vertical="center" shrinkToFit="1"/>
    </xf>
    <xf numFmtId="0" fontId="30" fillId="6" borderId="26" xfId="12" applyFont="1" applyFill="1" applyBorder="1" applyAlignment="1" applyProtection="1">
      <alignment horizontal="center" vertical="center"/>
    </xf>
    <xf numFmtId="0" fontId="30" fillId="6" borderId="11"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5"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7" fillId="0" borderId="0" xfId="20" applyFont="1">
      <alignment vertical="center"/>
    </xf>
    <xf numFmtId="188"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8" fontId="1" fillId="0" borderId="0" xfId="16" applyNumberFormat="1" applyFont="1" applyAlignment="1">
      <alignment horizontal="center" vertical="center"/>
    </xf>
    <xf numFmtId="178" fontId="11" fillId="0" borderId="0" xfId="16" applyNumberFormat="1" applyAlignment="1">
      <alignment horizontal="center" vertical="center"/>
    </xf>
    <xf numFmtId="0" fontId="1" fillId="0" borderId="0" xfId="16" applyFont="1" applyAlignment="1">
      <alignment horizontal="center" vertical="center"/>
    </xf>
    <xf numFmtId="188"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8"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8" fontId="11" fillId="0" borderId="0" xfId="19" applyNumberFormat="1" applyAlignment="1">
      <alignment horizontal="right" vertical="center"/>
    </xf>
    <xf numFmtId="177" fontId="11" fillId="0" borderId="0" xfId="19" applyNumberFormat="1" applyAlignment="1">
      <alignment horizontal="right" vertical="center"/>
    </xf>
    <xf numFmtId="178" fontId="11" fillId="0" borderId="0" xfId="18" applyNumberFormat="1" applyAlignment="1">
      <alignment horizontal="center" vertical="center"/>
    </xf>
    <xf numFmtId="178" fontId="11"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6" fillId="0" borderId="0" xfId="16" applyNumberFormat="1" applyFont="1">
      <alignment vertical="center"/>
    </xf>
    <xf numFmtId="190" fontId="1" fillId="0" borderId="0" xfId="17" applyNumberFormat="1" applyFont="1">
      <alignment vertical="center"/>
    </xf>
    <xf numFmtId="0" fontId="1" fillId="0" borderId="0" xfId="17" applyFont="1">
      <alignment vertical="center"/>
    </xf>
    <xf numFmtId="0" fontId="30" fillId="0" borderId="65" xfId="16" applyFont="1" applyBorder="1">
      <alignment vertical="center"/>
    </xf>
    <xf numFmtId="0" fontId="1" fillId="0" borderId="31" xfId="16" applyFont="1" applyBorder="1">
      <alignment vertical="center"/>
    </xf>
    <xf numFmtId="178" fontId="1" fillId="0" borderId="65" xfId="16" applyNumberFormat="1" applyFont="1" applyBorder="1">
      <alignment vertical="center"/>
    </xf>
    <xf numFmtId="178" fontId="1" fillId="0" borderId="40" xfId="16" applyNumberFormat="1" applyFont="1" applyBorder="1">
      <alignment vertical="center"/>
    </xf>
    <xf numFmtId="190"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2" fontId="1" fillId="0" borderId="0" xfId="16" applyNumberFormat="1" applyFont="1">
      <alignment vertical="center"/>
    </xf>
    <xf numFmtId="188" fontId="1" fillId="6" borderId="187"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0" fillId="0" borderId="41" xfId="16" applyFont="1" applyBorder="1">
      <alignment vertical="center"/>
    </xf>
    <xf numFmtId="0" fontId="30" fillId="0" borderId="0" xfId="16" applyFont="1">
      <alignment vertical="center"/>
    </xf>
    <xf numFmtId="190" fontId="1" fillId="0" borderId="12" xfId="16" applyNumberFormat="1" applyFont="1" applyBorder="1">
      <alignment vertical="center"/>
    </xf>
    <xf numFmtId="0" fontId="1" fillId="0" borderId="41" xfId="16" applyFont="1" applyBorder="1">
      <alignment vertical="center"/>
    </xf>
    <xf numFmtId="0" fontId="11" fillId="6" borderId="0" xfId="6" applyFill="1" applyAlignment="1">
      <alignment vertical="center"/>
    </xf>
    <xf numFmtId="0" fontId="11"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27C3842-7CA2-47C4-ADE2-E791F5B0A4A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97161</c:v>
                </c:pt>
                <c:pt idx="1">
                  <c:v>101731</c:v>
                </c:pt>
                <c:pt idx="2">
                  <c:v>77936</c:v>
                </c:pt>
                <c:pt idx="3">
                  <c:v>82531</c:v>
                </c:pt>
                <c:pt idx="4">
                  <c:v>91743</c:v>
                </c:pt>
              </c:numCache>
            </c:numRef>
          </c:val>
          <c:smooth val="0"/>
          <c:extLst>
            <c:ext xmlns:c16="http://schemas.microsoft.com/office/drawing/2014/chart" uri="{C3380CC4-5D6E-409C-BE32-E72D297353CC}">
              <c16:uniqueId val="{00000000-A4A8-423D-8B07-406D5B43BDC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129698</c:v>
                </c:pt>
                <c:pt idx="1">
                  <c:v>140949</c:v>
                </c:pt>
                <c:pt idx="2">
                  <c:v>142872</c:v>
                </c:pt>
                <c:pt idx="3">
                  <c:v>136132</c:v>
                </c:pt>
                <c:pt idx="4">
                  <c:v>141298</c:v>
                </c:pt>
              </c:numCache>
            </c:numRef>
          </c:val>
          <c:smooth val="0"/>
          <c:extLst>
            <c:ext xmlns:c16="http://schemas.microsoft.com/office/drawing/2014/chart" uri="{C3380CC4-5D6E-409C-BE32-E72D297353CC}">
              <c16:uniqueId val="{00000001-A4A8-423D-8B07-406D5B43BDC9}"/>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1.57</c:v>
                </c:pt>
                <c:pt idx="1">
                  <c:v>1.45</c:v>
                </c:pt>
                <c:pt idx="2">
                  <c:v>1.47</c:v>
                </c:pt>
                <c:pt idx="3">
                  <c:v>1.53</c:v>
                </c:pt>
                <c:pt idx="4">
                  <c:v>2.6</c:v>
                </c:pt>
              </c:numCache>
            </c:numRef>
          </c:val>
          <c:extLst>
            <c:ext xmlns:c16="http://schemas.microsoft.com/office/drawing/2014/chart" uri="{C3380CC4-5D6E-409C-BE32-E72D297353CC}">
              <c16:uniqueId val="{00000000-53BF-4A45-BDDD-0F78BC3618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5.84</c:v>
                </c:pt>
                <c:pt idx="1">
                  <c:v>4.88</c:v>
                </c:pt>
                <c:pt idx="2">
                  <c:v>3.28</c:v>
                </c:pt>
                <c:pt idx="3">
                  <c:v>3.62</c:v>
                </c:pt>
                <c:pt idx="4">
                  <c:v>4</c:v>
                </c:pt>
              </c:numCache>
            </c:numRef>
          </c:val>
          <c:extLst>
            <c:ext xmlns:c16="http://schemas.microsoft.com/office/drawing/2014/chart" uri="{C3380CC4-5D6E-409C-BE32-E72D297353CC}">
              <c16:uniqueId val="{00000001-53BF-4A45-BDDD-0F78BC3618FD}"/>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2.21</c:v>
                </c:pt>
                <c:pt idx="1">
                  <c:v>-1.1100000000000001</c:v>
                </c:pt>
                <c:pt idx="2">
                  <c:v>-1.68</c:v>
                </c:pt>
                <c:pt idx="3">
                  <c:v>0.36</c:v>
                </c:pt>
                <c:pt idx="4">
                  <c:v>1.43</c:v>
                </c:pt>
              </c:numCache>
            </c:numRef>
          </c:val>
          <c:smooth val="0"/>
          <c:extLst>
            <c:ext xmlns:c16="http://schemas.microsoft.com/office/drawing/2014/chart" uri="{C3380CC4-5D6E-409C-BE32-E72D297353CC}">
              <c16:uniqueId val="{00000002-53BF-4A45-BDDD-0F78BC3618FD}"/>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c:v>
                </c:pt>
                <c:pt idx="2">
                  <c:v>#N/A</c:v>
                </c:pt>
                <c:pt idx="3">
                  <c:v>0.18</c:v>
                </c:pt>
                <c:pt idx="4">
                  <c:v>#N/A</c:v>
                </c:pt>
                <c:pt idx="5">
                  <c:v>0.19</c:v>
                </c:pt>
                <c:pt idx="6">
                  <c:v>#N/A</c:v>
                </c:pt>
                <c:pt idx="7">
                  <c:v>0.21</c:v>
                </c:pt>
                <c:pt idx="8">
                  <c:v>#N/A</c:v>
                </c:pt>
                <c:pt idx="9">
                  <c:v>0.2</c:v>
                </c:pt>
              </c:numCache>
            </c:numRef>
          </c:val>
          <c:extLst>
            <c:ext xmlns:c16="http://schemas.microsoft.com/office/drawing/2014/chart" uri="{C3380CC4-5D6E-409C-BE32-E72D297353CC}">
              <c16:uniqueId val="{00000000-4632-424F-A475-C515C2FFBDC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632-424F-A475-C515C2FFBDCB}"/>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0.44</c:v>
                </c:pt>
                <c:pt idx="2">
                  <c:v>#N/A</c:v>
                </c:pt>
                <c:pt idx="3">
                  <c:v>0.44</c:v>
                </c:pt>
                <c:pt idx="4">
                  <c:v>#N/A</c:v>
                </c:pt>
                <c:pt idx="5">
                  <c:v>0.44</c:v>
                </c:pt>
                <c:pt idx="6">
                  <c:v>#N/A</c:v>
                </c:pt>
                <c:pt idx="7">
                  <c:v>0.41</c:v>
                </c:pt>
                <c:pt idx="8">
                  <c:v>#N/A</c:v>
                </c:pt>
                <c:pt idx="9">
                  <c:v>0.39</c:v>
                </c:pt>
              </c:numCache>
            </c:numRef>
          </c:val>
          <c:extLst>
            <c:ext xmlns:c16="http://schemas.microsoft.com/office/drawing/2014/chart" uri="{C3380CC4-5D6E-409C-BE32-E72D297353CC}">
              <c16:uniqueId val="{00000002-4632-424F-A475-C515C2FFBDCB}"/>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0.26</c:v>
                </c:pt>
                <c:pt idx="8">
                  <c:v>#N/A</c:v>
                </c:pt>
                <c:pt idx="9">
                  <c:v>0.56999999999999995</c:v>
                </c:pt>
              </c:numCache>
            </c:numRef>
          </c:val>
          <c:extLst>
            <c:ext xmlns:c16="http://schemas.microsoft.com/office/drawing/2014/chart" uri="{C3380CC4-5D6E-409C-BE32-E72D297353CC}">
              <c16:uniqueId val="{00000003-4632-424F-A475-C515C2FFBDCB}"/>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0.74</c:v>
                </c:pt>
                <c:pt idx="2">
                  <c:v>#N/A</c:v>
                </c:pt>
                <c:pt idx="3">
                  <c:v>0.75</c:v>
                </c:pt>
                <c:pt idx="4">
                  <c:v>#N/A</c:v>
                </c:pt>
                <c:pt idx="5">
                  <c:v>0.77</c:v>
                </c:pt>
                <c:pt idx="6">
                  <c:v>#N/A</c:v>
                </c:pt>
                <c:pt idx="7">
                  <c:v>0.74</c:v>
                </c:pt>
                <c:pt idx="8">
                  <c:v>#N/A</c:v>
                </c:pt>
                <c:pt idx="9">
                  <c:v>0.73</c:v>
                </c:pt>
              </c:numCache>
            </c:numRef>
          </c:val>
          <c:extLst>
            <c:ext xmlns:c16="http://schemas.microsoft.com/office/drawing/2014/chart" uri="{C3380CC4-5D6E-409C-BE32-E72D297353CC}">
              <c16:uniqueId val="{00000004-4632-424F-A475-C515C2FFBDCB}"/>
            </c:ext>
          </c:extLst>
        </c:ser>
        <c:ser>
          <c:idx val="5"/>
          <c:order val="5"/>
          <c:tx>
            <c:strRef>
              <c:f>データシート!$A$32</c:f>
              <c:strCache>
                <c:ptCount val="1"/>
                <c:pt idx="0">
                  <c:v>臨海下水道事業会計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0.9</c:v>
                </c:pt>
                <c:pt idx="2">
                  <c:v>#N/A</c:v>
                </c:pt>
                <c:pt idx="3">
                  <c:v>0.92</c:v>
                </c:pt>
                <c:pt idx="4">
                  <c:v>#N/A</c:v>
                </c:pt>
                <c:pt idx="5">
                  <c:v>0.91</c:v>
                </c:pt>
                <c:pt idx="6">
                  <c:v>#N/A</c:v>
                </c:pt>
                <c:pt idx="7">
                  <c:v>0.9</c:v>
                </c:pt>
                <c:pt idx="8">
                  <c:v>#N/A</c:v>
                </c:pt>
                <c:pt idx="9">
                  <c:v>0.85</c:v>
                </c:pt>
              </c:numCache>
            </c:numRef>
          </c:val>
          <c:extLst>
            <c:ext xmlns:c16="http://schemas.microsoft.com/office/drawing/2014/chart" uri="{C3380CC4-5D6E-409C-BE32-E72D297353CC}">
              <c16:uniqueId val="{00000005-4632-424F-A475-C515C2FFBDCB}"/>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1.38</c:v>
                </c:pt>
                <c:pt idx="2">
                  <c:v>#N/A</c:v>
                </c:pt>
                <c:pt idx="3">
                  <c:v>1.27</c:v>
                </c:pt>
                <c:pt idx="4">
                  <c:v>#N/A</c:v>
                </c:pt>
                <c:pt idx="5">
                  <c:v>1.29</c:v>
                </c:pt>
                <c:pt idx="6">
                  <c:v>#N/A</c:v>
                </c:pt>
                <c:pt idx="7">
                  <c:v>1.32</c:v>
                </c:pt>
                <c:pt idx="8">
                  <c:v>#N/A</c:v>
                </c:pt>
                <c:pt idx="9">
                  <c:v>2.4</c:v>
                </c:pt>
              </c:numCache>
            </c:numRef>
          </c:val>
          <c:extLst>
            <c:ext xmlns:c16="http://schemas.microsoft.com/office/drawing/2014/chart" uri="{C3380CC4-5D6E-409C-BE32-E72D297353CC}">
              <c16:uniqueId val="{00000006-4632-424F-A475-C515C2FFBDCB}"/>
            </c:ext>
          </c:extLst>
        </c:ser>
        <c:ser>
          <c:idx val="7"/>
          <c:order val="7"/>
          <c:tx>
            <c:strRef>
              <c:f>データシート!$A$34</c:f>
              <c:strCache>
                <c:ptCount val="1"/>
                <c:pt idx="0">
                  <c:v>臨海工業用地等造成事業会計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1.63</c:v>
                </c:pt>
                <c:pt idx="2">
                  <c:v>#N/A</c:v>
                </c:pt>
                <c:pt idx="3">
                  <c:v>1.93</c:v>
                </c:pt>
                <c:pt idx="4">
                  <c:v>#N/A</c:v>
                </c:pt>
                <c:pt idx="5">
                  <c:v>2.44</c:v>
                </c:pt>
                <c:pt idx="6">
                  <c:v>#N/A</c:v>
                </c:pt>
                <c:pt idx="7">
                  <c:v>2.5</c:v>
                </c:pt>
                <c:pt idx="8">
                  <c:v>#N/A</c:v>
                </c:pt>
                <c:pt idx="9">
                  <c:v>2.82</c:v>
                </c:pt>
              </c:numCache>
            </c:numRef>
          </c:val>
          <c:extLst>
            <c:ext xmlns:c16="http://schemas.microsoft.com/office/drawing/2014/chart" uri="{C3380CC4-5D6E-409C-BE32-E72D297353CC}">
              <c16:uniqueId val="{00000007-4632-424F-A475-C515C2FFBDCB}"/>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3.86</c:v>
                </c:pt>
                <c:pt idx="2">
                  <c:v>#N/A</c:v>
                </c:pt>
                <c:pt idx="3">
                  <c:v>3.87</c:v>
                </c:pt>
                <c:pt idx="4">
                  <c:v>#N/A</c:v>
                </c:pt>
                <c:pt idx="5">
                  <c:v>3.7</c:v>
                </c:pt>
                <c:pt idx="6">
                  <c:v>#N/A</c:v>
                </c:pt>
                <c:pt idx="7">
                  <c:v>3.94</c:v>
                </c:pt>
                <c:pt idx="8">
                  <c:v>#N/A</c:v>
                </c:pt>
                <c:pt idx="9">
                  <c:v>4.1100000000000003</c:v>
                </c:pt>
              </c:numCache>
            </c:numRef>
          </c:val>
          <c:extLst>
            <c:ext xmlns:c16="http://schemas.microsoft.com/office/drawing/2014/chart" uri="{C3380CC4-5D6E-409C-BE32-E72D297353CC}">
              <c16:uniqueId val="{00000008-4632-424F-A475-C515C2FFBDCB}"/>
            </c:ext>
          </c:extLst>
        </c:ser>
        <c:ser>
          <c:idx val="9"/>
          <c:order val="9"/>
          <c:tx>
            <c:strRef>
              <c:f>データシート!$A$36</c:f>
              <c:strCache>
                <c:ptCount val="1"/>
                <c:pt idx="0">
                  <c:v>水道用水供給事業会計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3.93</c:v>
                </c:pt>
                <c:pt idx="2">
                  <c:v>#N/A</c:v>
                </c:pt>
                <c:pt idx="3">
                  <c:v>4.1100000000000003</c:v>
                </c:pt>
                <c:pt idx="4">
                  <c:v>#N/A</c:v>
                </c:pt>
                <c:pt idx="5">
                  <c:v>4.46</c:v>
                </c:pt>
                <c:pt idx="6">
                  <c:v>#N/A</c:v>
                </c:pt>
                <c:pt idx="7">
                  <c:v>4.58</c:v>
                </c:pt>
                <c:pt idx="8">
                  <c:v>#N/A</c:v>
                </c:pt>
                <c:pt idx="9">
                  <c:v>4.7300000000000004</c:v>
                </c:pt>
              </c:numCache>
            </c:numRef>
          </c:val>
          <c:extLst>
            <c:ext xmlns:c16="http://schemas.microsoft.com/office/drawing/2014/chart" uri="{C3380CC4-5D6E-409C-BE32-E72D297353CC}">
              <c16:uniqueId val="{00000009-4632-424F-A475-C515C2FFBDCB}"/>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53377</c:v>
                </c:pt>
                <c:pt idx="5">
                  <c:v>53481</c:v>
                </c:pt>
                <c:pt idx="8">
                  <c:v>60733</c:v>
                </c:pt>
                <c:pt idx="11">
                  <c:v>51435</c:v>
                </c:pt>
                <c:pt idx="14">
                  <c:v>51825</c:v>
                </c:pt>
              </c:numCache>
            </c:numRef>
          </c:val>
          <c:extLst>
            <c:ext xmlns:c16="http://schemas.microsoft.com/office/drawing/2014/chart" uri="{C3380CC4-5D6E-409C-BE32-E72D297353CC}">
              <c16:uniqueId val="{00000000-0DEA-4C90-9FD4-C3AFCA84EE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DEA-4C90-9FD4-C3AFCA84EE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688</c:v>
                </c:pt>
                <c:pt idx="3">
                  <c:v>655</c:v>
                </c:pt>
                <c:pt idx="6">
                  <c:v>629</c:v>
                </c:pt>
                <c:pt idx="9">
                  <c:v>844</c:v>
                </c:pt>
                <c:pt idx="12">
                  <c:v>669</c:v>
                </c:pt>
              </c:numCache>
            </c:numRef>
          </c:val>
          <c:extLst>
            <c:ext xmlns:c16="http://schemas.microsoft.com/office/drawing/2014/chart" uri="{C3380CC4-5D6E-409C-BE32-E72D297353CC}">
              <c16:uniqueId val="{00000002-0DEA-4C90-9FD4-C3AFCA84EE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DEA-4C90-9FD4-C3AFCA84EE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3578</c:v>
                </c:pt>
                <c:pt idx="3">
                  <c:v>3633</c:v>
                </c:pt>
                <c:pt idx="6">
                  <c:v>3626</c:v>
                </c:pt>
                <c:pt idx="9">
                  <c:v>3508</c:v>
                </c:pt>
                <c:pt idx="12">
                  <c:v>3281</c:v>
                </c:pt>
              </c:numCache>
            </c:numRef>
          </c:val>
          <c:extLst>
            <c:ext xmlns:c16="http://schemas.microsoft.com/office/drawing/2014/chart" uri="{C3380CC4-5D6E-409C-BE32-E72D297353CC}">
              <c16:uniqueId val="{00000004-0DEA-4C90-9FD4-C3AFCA84EE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7167</c:v>
                </c:pt>
                <c:pt idx="3">
                  <c:v>8500</c:v>
                </c:pt>
                <c:pt idx="6">
                  <c:v>9933</c:v>
                </c:pt>
                <c:pt idx="9">
                  <c:v>11267</c:v>
                </c:pt>
                <c:pt idx="12">
                  <c:v>12333</c:v>
                </c:pt>
              </c:numCache>
            </c:numRef>
          </c:val>
          <c:extLst>
            <c:ext xmlns:c16="http://schemas.microsoft.com/office/drawing/2014/chart" uri="{C3380CC4-5D6E-409C-BE32-E72D297353CC}">
              <c16:uniqueId val="{00000005-0DEA-4C90-9FD4-C3AFCA84EE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DEA-4C90-9FD4-C3AFCA84EE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70719</c:v>
                </c:pt>
                <c:pt idx="3">
                  <c:v>68346</c:v>
                </c:pt>
                <c:pt idx="6">
                  <c:v>73110</c:v>
                </c:pt>
                <c:pt idx="9">
                  <c:v>63907</c:v>
                </c:pt>
                <c:pt idx="12">
                  <c:v>60663</c:v>
                </c:pt>
              </c:numCache>
            </c:numRef>
          </c:val>
          <c:extLst>
            <c:ext xmlns:c16="http://schemas.microsoft.com/office/drawing/2014/chart" uri="{C3380CC4-5D6E-409C-BE32-E72D297353CC}">
              <c16:uniqueId val="{00000007-0DEA-4C90-9FD4-C3AFCA84EE24}"/>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28775</c:v>
                </c:pt>
                <c:pt idx="2">
                  <c:v>#N/A</c:v>
                </c:pt>
                <c:pt idx="3">
                  <c:v>#N/A</c:v>
                </c:pt>
                <c:pt idx="4">
                  <c:v>27653</c:v>
                </c:pt>
                <c:pt idx="5">
                  <c:v>#N/A</c:v>
                </c:pt>
                <c:pt idx="6">
                  <c:v>#N/A</c:v>
                </c:pt>
                <c:pt idx="7">
                  <c:v>26565</c:v>
                </c:pt>
                <c:pt idx="8">
                  <c:v>#N/A</c:v>
                </c:pt>
                <c:pt idx="9">
                  <c:v>#N/A</c:v>
                </c:pt>
                <c:pt idx="10">
                  <c:v>28091</c:v>
                </c:pt>
                <c:pt idx="11">
                  <c:v>#N/A</c:v>
                </c:pt>
                <c:pt idx="12">
                  <c:v>#N/A</c:v>
                </c:pt>
                <c:pt idx="13">
                  <c:v>25121</c:v>
                </c:pt>
                <c:pt idx="14">
                  <c:v>#N/A</c:v>
                </c:pt>
              </c:numCache>
            </c:numRef>
          </c:val>
          <c:smooth val="0"/>
          <c:extLst>
            <c:ext xmlns:c16="http://schemas.microsoft.com/office/drawing/2014/chart" uri="{C3380CC4-5D6E-409C-BE32-E72D297353CC}">
              <c16:uniqueId val="{00000008-0DEA-4C90-9FD4-C3AFCA84EE24}"/>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601845</c:v>
                </c:pt>
                <c:pt idx="5">
                  <c:v>588948</c:v>
                </c:pt>
                <c:pt idx="8">
                  <c:v>580305</c:v>
                </c:pt>
                <c:pt idx="11">
                  <c:v>568320</c:v>
                </c:pt>
                <c:pt idx="14">
                  <c:v>557401</c:v>
                </c:pt>
              </c:numCache>
            </c:numRef>
          </c:val>
          <c:extLst>
            <c:ext xmlns:c16="http://schemas.microsoft.com/office/drawing/2014/chart" uri="{C3380CC4-5D6E-409C-BE32-E72D297353CC}">
              <c16:uniqueId val="{00000000-6FC2-474E-BDD1-113A5EC9A6A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21012</c:v>
                </c:pt>
                <c:pt idx="5">
                  <c:v>20223</c:v>
                </c:pt>
                <c:pt idx="8">
                  <c:v>15063</c:v>
                </c:pt>
                <c:pt idx="11">
                  <c:v>21016</c:v>
                </c:pt>
                <c:pt idx="14">
                  <c:v>20327</c:v>
                </c:pt>
              </c:numCache>
            </c:numRef>
          </c:val>
          <c:extLst>
            <c:ext xmlns:c16="http://schemas.microsoft.com/office/drawing/2014/chart" uri="{C3380CC4-5D6E-409C-BE32-E72D297353CC}">
              <c16:uniqueId val="{00000001-6FC2-474E-BDD1-113A5EC9A6A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76046</c:v>
                </c:pt>
                <c:pt idx="5">
                  <c:v>80853</c:v>
                </c:pt>
                <c:pt idx="8">
                  <c:v>77177</c:v>
                </c:pt>
                <c:pt idx="11">
                  <c:v>82277</c:v>
                </c:pt>
                <c:pt idx="14">
                  <c:v>91875</c:v>
                </c:pt>
              </c:numCache>
            </c:numRef>
          </c:val>
          <c:extLst>
            <c:ext xmlns:c16="http://schemas.microsoft.com/office/drawing/2014/chart" uri="{C3380CC4-5D6E-409C-BE32-E72D297353CC}">
              <c16:uniqueId val="{00000002-6FC2-474E-BDD1-113A5EC9A6A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FC2-474E-BDD1-113A5EC9A6A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FC2-474E-BDD1-113A5EC9A6A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2450</c:v>
                </c:pt>
                <c:pt idx="3">
                  <c:v>2437</c:v>
                </c:pt>
                <c:pt idx="6">
                  <c:v>2326</c:v>
                </c:pt>
                <c:pt idx="9">
                  <c:v>2217</c:v>
                </c:pt>
                <c:pt idx="12">
                  <c:v>2258</c:v>
                </c:pt>
              </c:numCache>
            </c:numRef>
          </c:val>
          <c:extLst>
            <c:ext xmlns:c16="http://schemas.microsoft.com/office/drawing/2014/chart" uri="{C3380CC4-5D6E-409C-BE32-E72D297353CC}">
              <c16:uniqueId val="{00000005-6FC2-474E-BDD1-113A5EC9A6A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114915</c:v>
                </c:pt>
                <c:pt idx="3">
                  <c:v>114534</c:v>
                </c:pt>
                <c:pt idx="6">
                  <c:v>108803</c:v>
                </c:pt>
                <c:pt idx="9">
                  <c:v>105349</c:v>
                </c:pt>
                <c:pt idx="12">
                  <c:v>104069</c:v>
                </c:pt>
              </c:numCache>
            </c:numRef>
          </c:val>
          <c:extLst>
            <c:ext xmlns:c16="http://schemas.microsoft.com/office/drawing/2014/chart" uri="{C3380CC4-5D6E-409C-BE32-E72D297353CC}">
              <c16:uniqueId val="{00000006-6FC2-474E-BDD1-113A5EC9A6A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FC2-474E-BDD1-113A5EC9A6A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40709</c:v>
                </c:pt>
                <c:pt idx="3">
                  <c:v>39384</c:v>
                </c:pt>
                <c:pt idx="6">
                  <c:v>37339</c:v>
                </c:pt>
                <c:pt idx="9">
                  <c:v>34426</c:v>
                </c:pt>
                <c:pt idx="12">
                  <c:v>32399</c:v>
                </c:pt>
              </c:numCache>
            </c:numRef>
          </c:val>
          <c:extLst>
            <c:ext xmlns:c16="http://schemas.microsoft.com/office/drawing/2014/chart" uri="{C3380CC4-5D6E-409C-BE32-E72D297353CC}">
              <c16:uniqueId val="{00000008-6FC2-474E-BDD1-113A5EC9A6A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10373</c:v>
                </c:pt>
                <c:pt idx="3">
                  <c:v>9794</c:v>
                </c:pt>
                <c:pt idx="6">
                  <c:v>9260</c:v>
                </c:pt>
                <c:pt idx="9">
                  <c:v>8755</c:v>
                </c:pt>
                <c:pt idx="12">
                  <c:v>8250</c:v>
                </c:pt>
              </c:numCache>
            </c:numRef>
          </c:val>
          <c:extLst>
            <c:ext xmlns:c16="http://schemas.microsoft.com/office/drawing/2014/chart" uri="{C3380CC4-5D6E-409C-BE32-E72D297353CC}">
              <c16:uniqueId val="{00000009-6FC2-474E-BDD1-113A5EC9A6A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871423</c:v>
                </c:pt>
                <c:pt idx="3">
                  <c:v>866636</c:v>
                </c:pt>
                <c:pt idx="6">
                  <c:v>860853</c:v>
                </c:pt>
                <c:pt idx="9">
                  <c:v>866136</c:v>
                </c:pt>
                <c:pt idx="12">
                  <c:v>871695</c:v>
                </c:pt>
              </c:numCache>
            </c:numRef>
          </c:val>
          <c:extLst>
            <c:ext xmlns:c16="http://schemas.microsoft.com/office/drawing/2014/chart" uri="{C3380CC4-5D6E-409C-BE32-E72D297353CC}">
              <c16:uniqueId val="{0000000A-6FC2-474E-BDD1-113A5EC9A6AB}"/>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340967</c:v>
                </c:pt>
                <c:pt idx="2">
                  <c:v>#N/A</c:v>
                </c:pt>
                <c:pt idx="3">
                  <c:v>#N/A</c:v>
                </c:pt>
                <c:pt idx="4">
                  <c:v>342762</c:v>
                </c:pt>
                <c:pt idx="5">
                  <c:v>#N/A</c:v>
                </c:pt>
                <c:pt idx="6">
                  <c:v>#N/A</c:v>
                </c:pt>
                <c:pt idx="7">
                  <c:v>346036</c:v>
                </c:pt>
                <c:pt idx="8">
                  <c:v>#N/A</c:v>
                </c:pt>
                <c:pt idx="9">
                  <c:v>#N/A</c:v>
                </c:pt>
                <c:pt idx="10">
                  <c:v>345269</c:v>
                </c:pt>
                <c:pt idx="11">
                  <c:v>#N/A</c:v>
                </c:pt>
                <c:pt idx="12">
                  <c:v>#N/A</c:v>
                </c:pt>
                <c:pt idx="13">
                  <c:v>349067</c:v>
                </c:pt>
                <c:pt idx="14">
                  <c:v>#N/A</c:v>
                </c:pt>
              </c:numCache>
            </c:numRef>
          </c:val>
          <c:smooth val="0"/>
          <c:extLst>
            <c:ext xmlns:c16="http://schemas.microsoft.com/office/drawing/2014/chart" uri="{C3380CC4-5D6E-409C-BE32-E72D297353CC}">
              <c16:uniqueId val="{0000000B-6FC2-474E-BDD1-113A5EC9A6AB}"/>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8390</c:v>
                </c:pt>
                <c:pt idx="1">
                  <c:v>9191</c:v>
                </c:pt>
                <c:pt idx="2">
                  <c:v>10111</c:v>
                </c:pt>
              </c:numCache>
            </c:numRef>
          </c:val>
          <c:extLst>
            <c:ext xmlns:c16="http://schemas.microsoft.com/office/drawing/2014/chart" uri="{C3380CC4-5D6E-409C-BE32-E72D297353CC}">
              <c16:uniqueId val="{00000000-CDEE-4E77-93A4-8A61D599C0E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2964</c:v>
                </c:pt>
                <c:pt idx="1">
                  <c:v>3004</c:v>
                </c:pt>
                <c:pt idx="2">
                  <c:v>3060</c:v>
                </c:pt>
              </c:numCache>
            </c:numRef>
          </c:val>
          <c:extLst>
            <c:ext xmlns:c16="http://schemas.microsoft.com/office/drawing/2014/chart" uri="{C3380CC4-5D6E-409C-BE32-E72D297353CC}">
              <c16:uniqueId val="{00000001-CDEE-4E77-93A4-8A61D599C0E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26013</c:v>
                </c:pt>
                <c:pt idx="1">
                  <c:v>22168</c:v>
                </c:pt>
                <c:pt idx="2">
                  <c:v>21671</c:v>
                </c:pt>
              </c:numCache>
            </c:numRef>
          </c:val>
          <c:extLst>
            <c:ext xmlns:c16="http://schemas.microsoft.com/office/drawing/2014/chart" uri="{C3380CC4-5D6E-409C-BE32-E72D297353CC}">
              <c16:uniqueId val="{00000002-CDEE-4E77-93A4-8A61D599C0E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{EF4B017D-0DDA-4B8C-A4E9-BAA5C0F18A39}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7D7-473A-84F2-6C09F7C583E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{F4871F69-F8C3-4A0D-B72E-37DF3227BB6E}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7D7-473A-84F2-6C09F7C583E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{5E25E0CB-42A5-4021-90CD-FD241D51C8B2}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7D7-473A-84F2-6C09F7C583E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{4912FD4C-5E6C-4982-A338-39D41E6A550A}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7D7-473A-84F2-6C09F7C583E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{2960FA60-F34F-4361-A2D3-D3948D3F8DDB}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7D7-473A-84F2-6C09F7C583E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{8D923432-EC42-44F0-8CA3-6BD4A58DCDB3}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7D7-473A-84F2-6C09F7C583E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{5902B3A0-DBDE-40BE-9521-A1FE0AC6DFF0}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7D7-473A-84F2-6C09F7C583E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{9A826549-AE96-4BE0-881B-482EEC45AB14}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7D7-473A-84F2-6C09F7C583E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{B3C53128-BE3E-4A74-A8B4-78E82F322924}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7D7-473A-84F2-6C09F7C583E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c:v>
                </c:pt>
                <c:pt idx="16">
                  <c:v>59.1</c:v>
                </c:pt>
                <c:pt idx="24">
                  <c:v>60.5</c:v>
                </c:pt>
                <c:pt idx="32">
                  <c:v>61.2</c:v>
                </c:pt>
              </c:numCache>
            </c:numRef>
          </c:xVal>
          <c:yVal>
            <c:numRef>
              <c:f>公会計指標分析・財政指標組合せ分析表!$BP$51:$DC$51</c:f>
              <c:numCache>
                <c:formatCode>#,##0.0;"▲ "#,##0.0</c:formatCode>
                <c:ptCount val="40"/>
                <c:pt idx="8">
                  <c:v>164.9</c:v>
                </c:pt>
                <c:pt idx="16">
                  <c:v>169.2</c:v>
                </c:pt>
                <c:pt idx="24">
                  <c:v>169.7</c:v>
                </c:pt>
                <c:pt idx="32">
                  <c:v>172.4</c:v>
                </c:pt>
              </c:numCache>
            </c:numRef>
          </c:yVal>
          <c:smooth val="0"/>
          <c:extLst>
            <c:ext xmlns:c16="http://schemas.microsoft.com/office/drawing/2014/chart" uri="{C3380CC4-5D6E-409C-BE32-E72D297353CC}">
              <c16:uniqueId val="{00000009-67D7-473A-84F2-6C09F7C583E7}"/>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{91464366-DD97-4A91-9F83-E2BB840E308C}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7D7-473A-84F2-6C09F7C583E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{6FC1FE41-B844-4A5D-B88D-20EF018D384A}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7D7-473A-84F2-6C09F7C583E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{A7FEDB72-A8B0-4CB9-B020-271317A1BE73}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7D7-473A-84F2-6C09F7C583E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{C31DC5A1-2E83-4B25-B2BB-DAC12ED049DD}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7D7-473A-84F2-6C09F7C583E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{DD833692-3086-4A3A-8140-3E440731FF08}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7D7-473A-84F2-6C09F7C583E7}"/>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{8CF3F716-81CD-4F3E-8E1D-F839D0A610B4}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7D7-473A-84F2-6C09F7C583E7}"/>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{88A7ADAD-D196-44BD-A93B-9C77C6C38472}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7D7-473A-84F2-6C09F7C583E7}"/>
                </c:ext>
              </c:extLst>
            </c:dLbl>
            <c:dLbl>
              <c:idx val="24"/>
              <c:layout>
                <c:manualLayout>
                  <c:x val="0"/>
                  <c:y val="7.3342732741021243E-3"/>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{484B6C1E-EE2E-4A0F-86C5-6F73F5768913}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7D7-473A-84F2-6C09F7C583E7}"/>
                </c:ext>
              </c:extLst>
            </c:dLbl>
            <c:dLbl>
              <c:idx val="32"/>
              <c:layout>
                <c:manualLayout>
                  <c:x val="0"/>
                  <c:y val="-7.3342732741021452E-3"/>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{B14DB801-40C0-46ED-9714-06B1EFA184FF}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7D7-473A-84F2-6C09F7C583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53.3</c:v>
                </c:pt>
                <c:pt idx="16">
                  <c:v>53.4</c:v>
                </c:pt>
                <c:pt idx="24">
                  <c:v>54.8</c:v>
                </c:pt>
                <c:pt idx="32">
                  <c:v>54.9</c:v>
                </c:pt>
              </c:numCache>
            </c:numRef>
          </c:xVal>
          <c:yVal>
            <c:numRef>
              <c:f>公会計指標分析・財政指標組合せ分析表!$BP$55:$DC$55</c:f>
              <c:numCache>
                <c:formatCode>#,##0.0;"▲ "#,##0.0</c:formatCode>
                <c:ptCount val="40"/>
                <c:pt idx="8">
                  <c:v>174.6</c:v>
                </c:pt>
                <c:pt idx="16">
                  <c:v>245.1</c:v>
                </c:pt>
                <c:pt idx="24">
                  <c:v>246.9</c:v>
                </c:pt>
                <c:pt idx="32">
                  <c:v>250.4</c:v>
                </c:pt>
              </c:numCache>
            </c:numRef>
          </c:yVal>
          <c:smooth val="0"/>
          <c:extLst>
            <c:ext xmlns:c16="http://schemas.microsoft.com/office/drawing/2014/chart" uri="{C3380CC4-5D6E-409C-BE32-E72D297353CC}">
              <c16:uniqueId val="{00000013-67D7-473A-84F2-6C09F7C583E7}"/>
            </c:ext>
          </c:extLst>
        </c:ser>
        <c:dLbls>
          <c:showLegendKey val="0"/>
          <c:showVal val="1"/>
          <c:showCatName val="0"/>
          <c:showSerName val="0"/>
          <c:showPercent val="0"/>
          <c:showBubbleSize val="0"/>
        </c:dLbls>
        <c:axId val="46179840"/>
        <c:axId val="46181760"/>
      </c:scatterChart>
      <c:valAx>
        <c:axId val="46179840"/>
        <c:scaling>
          <c:orientation val="minMax"/>
          <c:max val="61.9"/>
          <c:min val="52.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65"/>
          <c:min val="15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{275D2D52-15E0-457C-A846-0D8FF429A93D}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C5D-4F4A-A453-CD6BF4075DC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{64074950-A265-4034-ACBE-5B4962E41EE0}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C5D-4F4A-A453-CD6BF4075DC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{170D0760-1F7E-460D-A122-1C4AE6B0D055}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C5D-4F4A-A453-CD6BF4075DC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{64F413DB-9794-4EA8-9901-94367D34EB31}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C5D-4F4A-A453-CD6BF4075DC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{8281F50D-9DE9-46D6-8E53-A567D9F11D6E}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C5D-4F4A-A453-CD6BF4075DC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{B2917A45-F8E9-474B-AD0F-820B63C85A7C}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C5D-4F4A-A453-CD6BF4075DCE}"/>
                </c:ext>
              </c:extLst>
            </c:dLbl>
            <c:dLbl>
              <c:idx val="16"/>
              <c:layout>
                <c:manualLayout>
                  <c:x val="-4.5160355153971272E-2"/>
                  <c:y val="-4.5235073193018539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{791C2DAD-9E19-44DB-9723-0EE36B0562F2}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C5D-4F4A-A453-CD6BF4075DCE}"/>
                </c:ext>
              </c:extLst>
            </c:dLbl>
            <c:dLbl>
              <c:idx val="24"/>
              <c:layout>
                <c:manualLayout>
                  <c:x val="-1.8235628084250059E-2"/>
                  <c:y val="-7.959822098256952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{348D4AEC-E401-4743-878F-97BB8892D749}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C5D-4F4A-A453-CD6BF4075DC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{3E7B7D97-3B0B-41FC-AB73-BA8663D392ED}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C5D-4F4A-A453-CD6BF4075DC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14.5</c:v>
                </c:pt>
                <c:pt idx="8">
                  <c:v>13.8</c:v>
                </c:pt>
                <c:pt idx="16">
                  <c:v>13.3</c:v>
                </c:pt>
                <c:pt idx="24">
                  <c:v>13.3</c:v>
                </c:pt>
                <c:pt idx="32">
                  <c:v>13</c:v>
                </c:pt>
              </c:numCache>
            </c:numRef>
          </c:xVal>
          <c:yVal>
            <c:numRef>
              <c:f>公会計指標分析・財政指標組合せ分析表!$BP$73:$DC$73</c:f>
              <c:numCache>
                <c:formatCode>#,##0.0;"▲ "#,##0.0</c:formatCode>
                <c:ptCount val="40"/>
                <c:pt idx="0">
                  <c:v>163.4</c:v>
                </c:pt>
                <c:pt idx="8">
                  <c:v>164.9</c:v>
                </c:pt>
                <c:pt idx="16">
                  <c:v>169.2</c:v>
                </c:pt>
                <c:pt idx="24">
                  <c:v>169.7</c:v>
                </c:pt>
                <c:pt idx="32">
                  <c:v>172.4</c:v>
                </c:pt>
              </c:numCache>
            </c:numRef>
          </c:yVal>
          <c:smooth val="0"/>
          <c:extLst>
            <c:ext xmlns:c16="http://schemas.microsoft.com/office/drawing/2014/chart" uri="{C3380CC4-5D6E-409C-BE32-E72D297353CC}">
              <c16:uniqueId val="{00000009-AC5D-4F4A-A453-CD6BF4075DCE}"/>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{AB1FB067-8520-45C7-97D9-14D93A3B8455}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C5D-4F4A-A453-CD6BF4075DC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{6ED1DC7C-B0DC-498F-9723-E780BB2138DF}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C5D-4F4A-A453-CD6BF4075DC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{0DF22751-77C5-4090-92BB-7F9417A5C5E8}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C5D-4F4A-A453-CD6BF4075DC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{E19C9730-6F3D-4DE4-9BD7-AC23F6137DEE}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C5D-4F4A-A453-CD6BF4075DC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{EDCC0E62-51E6-4E24-8C0B-21EC26BA6F3B}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C5D-4F4A-A453-CD6BF4075DC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{634F9327-A1A2-4C8E-9182-911A486CF305}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C5D-4F4A-A453-CD6BF4075DC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{DCDBF361-9D87-4731-ABB7-7AEC1487907B}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C5D-4F4A-A453-CD6BF4075DCE}"/>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{CCFBC512-1F0F-4482-9247-8EB3F69A3CF9}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C5D-4F4A-A453-CD6BF4075DC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{6616E159-F475-443D-8563-DF8EBD76409C}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C5D-4F4A-A453-CD6BF4075D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14.1</c:v>
                </c:pt>
                <c:pt idx="8">
                  <c:v>13.1</c:v>
                </c:pt>
                <c:pt idx="16">
                  <c:v>15.2</c:v>
                </c:pt>
                <c:pt idx="24">
                  <c:v>14.9</c:v>
                </c:pt>
                <c:pt idx="32">
                  <c:v>14.4</c:v>
                </c:pt>
              </c:numCache>
            </c:numRef>
          </c:xVal>
          <c:yVal>
            <c:numRef>
              <c:f>公会計指標分析・財政指標組合せ分析表!$BP$77:$DC$77</c:f>
              <c:numCache>
                <c:formatCode>#,##0.0;"▲ "#,##0.0</c:formatCode>
                <c:ptCount val="40"/>
                <c:pt idx="0">
                  <c:v>169.1</c:v>
                </c:pt>
                <c:pt idx="8">
                  <c:v>174.6</c:v>
                </c:pt>
                <c:pt idx="16">
                  <c:v>245.1</c:v>
                </c:pt>
                <c:pt idx="24">
                  <c:v>246.9</c:v>
                </c:pt>
                <c:pt idx="32">
                  <c:v>250.4</c:v>
                </c:pt>
              </c:numCache>
            </c:numRef>
          </c:yVal>
          <c:smooth val="0"/>
          <c:extLst>
            <c:ext xmlns:c16="http://schemas.microsoft.com/office/drawing/2014/chart" uri="{C3380CC4-5D6E-409C-BE32-E72D297353CC}">
              <c16:uniqueId val="{00000013-AC5D-4F4A-A453-CD6BF4075DCE}"/>
            </c:ext>
          </c:extLst>
        </c:ser>
        <c:dLbls>
          <c:showLegendKey val="0"/>
          <c:showVal val="1"/>
          <c:showCatName val="0"/>
          <c:showSerName val="0"/>
          <c:showPercent val="0"/>
          <c:showBubbleSize val="0"/>
        </c:dLbls>
        <c:axId val="84219776"/>
        <c:axId val="84234240"/>
      </c:scatterChart>
      <c:valAx>
        <c:axId val="84219776"/>
        <c:scaling>
          <c:orientation val="minMax"/>
          <c:max val="15.4"/>
          <c:min val="12.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65"/>
          <c:min val="15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県債残高は平成２３年度以降減少しており、実質公債比率も平成２３年度をピークに改善している。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また、平成２１年度以降市場公募債を発行しているため、満期一括地方債に係る年度割相当額は増加している。</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満期一括償還地方債の償還に係る積立については、計画的に積立を実施しており、積立不足は発生していない。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将来負担比率は昨年度に比べて２．７ポイント上昇している。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これは、北陸新幹線建設事業の本格化による一般単独事業債や行財政改革推進推進債の県債発行の増加等によるものである。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引き続き、投資的経費の重点化等により起債の抑制を図り、将来負担比率の改善に努める。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平成３０年度は国体開催年度であったため、国体関連事業等の取り崩しにより基金全体としては３０億円の減となったが、令和元年度については、大きな増減はなく、基金残高は前年度末並みとなった。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の影響により県税収入の減収が見込まれている。また北陸新幹線や中部縦貫自動車の整備、並行在来線の運営等にも基金を活用していくため、今後、基金残高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：個性豊かな地域社会づくり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地域活性化基金　　　　　：地域の活性化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地域医療介護総合確保基金：地域において効率的かつ質の高い医療提供体制および地域包括ケアシステムを構築することにより、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地域における医療および介護の総合的な確保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地域医療介護総合確保基金：病院、介護の施設設備整備等で１２億円取り崩ししたため、基金残高が３億円減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地域活性化基金　　　　　：企業立地促進補助金等で９億円取り崩したため、基金残高が１億円減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地域医療介護総合確保基金：ドクターヘリや病院、介護の施設設備整備等で取り崩すため、令和３年度末までに基金残高が約１８億円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地域活性化基金　　　　　：企業立地促進補助金等で約１５億円を取り崩すが、積立額も増加するため、令和３年度末までに基金残高</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が約２１億円に増加する見込み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税収の増加等により財政調整基金の取り崩しがなく、９億円の増となった。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行財政改革アクションプラン（令和元～５年度）において、財政調整のための基金残高について１００億円以上確保することを目標としている。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運用利子を積み立てたことにより、約６千万円増加した。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行財政改革アクションプラン（令和元～５年度）において、財政調整のための基金残高について１００億円以上確保することを目標としている。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99ABACF-C501-4867-9BA7-765B026D9D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2CC6276-8696-48F4-B418-9C5EEE4362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D8C19E1-0110-463F-B24D-043FF065E938}"/>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a:extLst>
            <a:ext uri="{FF2B5EF4-FFF2-40B4-BE49-F238E27FC236}">
              <a16:creationId xmlns:a16="http://schemas.microsoft.com/office/drawing/2014/main" id="{458135E2-265E-45C7-A1C6-5A05E7A7962F}"/>
            </a:ext>
          </a:extLst>
        </xdr:cNvPr>
        <xdr:cNvSpPr/>
      </xdr:nvSpPr>
      <xdr:spPr>
        <a:xfrm>
          <a:off x="15341600"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a:extLst>
            <a:ext uri="{FF2B5EF4-FFF2-40B4-BE49-F238E27FC236}">
              <a16:creationId xmlns:a16="http://schemas.microsoft.com/office/drawing/2014/main" id="{D042B6C6-B437-49EB-B0E2-50D5C165398F}"/>
            </a:ext>
          </a:extLst>
        </xdr:cNvPr>
        <xdr:cNvSpPr/>
      </xdr:nvSpPr>
      <xdr:spPr>
        <a:xfrm>
          <a:off x="15360650" y="161925"/>
          <a:ext cx="351472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a:extLst>
            <a:ext uri="{FF2B5EF4-FFF2-40B4-BE49-F238E27FC236}">
              <a16:creationId xmlns:a16="http://schemas.microsoft.com/office/drawing/2014/main" id="{56DD2735-6A18-4FE3-AD9A-4AF5AA935339}"/>
            </a:ext>
          </a:extLst>
        </xdr:cNvPr>
        <xdr:cNvSpPr/>
      </xdr:nvSpPr>
      <xdr:spPr>
        <a:xfrm>
          <a:off x="1537017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a:extLst>
            <a:ext uri="{FF2B5EF4-FFF2-40B4-BE49-F238E27FC236}">
              <a16:creationId xmlns:a16="http://schemas.microsoft.com/office/drawing/2014/main" id="{6E370D72-2D56-4828-AA7F-43ACF138BA4E}"/>
            </a:ext>
          </a:extLst>
        </xdr:cNvPr>
        <xdr:cNvSpPr/>
      </xdr:nvSpPr>
      <xdr:spPr>
        <a:xfrm>
          <a:off x="12817475"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a:extLst>
            <a:ext uri="{FF2B5EF4-FFF2-40B4-BE49-F238E27FC236}">
              <a16:creationId xmlns:a16="http://schemas.microsoft.com/office/drawing/2014/main" id="{B86BF2E1-C351-4B82-9C3C-39B9A2B1781D}"/>
            </a:ext>
          </a:extLst>
        </xdr:cNvPr>
        <xdr:cNvSpPr/>
      </xdr:nvSpPr>
      <xdr:spPr>
        <a:xfrm>
          <a:off x="12836525" y="161925"/>
          <a:ext cx="235267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a:extLst>
            <a:ext uri="{FF2B5EF4-FFF2-40B4-BE49-F238E27FC236}">
              <a16:creationId xmlns:a16="http://schemas.microsoft.com/office/drawing/2014/main" id="{6FAE6237-79D2-4633-A17D-36C1CC48EAD0}"/>
            </a:ext>
          </a:extLst>
        </xdr:cNvPr>
        <xdr:cNvSpPr/>
      </xdr:nvSpPr>
      <xdr:spPr>
        <a:xfrm>
          <a:off x="12865100"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62112702-84DE-40DD-ABA1-3CEDF8DDEE7E}"/>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84091E9-4F17-4A54-AF14-7C6D6CF27B40}"/>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BB5501E-3012-426C-9265-112100E5AF37}"/>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780,053
764,795
4,190.52
446,162,997
437,322,620
6,557,720
252,493,624
813,626,189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DB374B6-6552-4DCE-B9C0-16E01D9AF502}"/>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9E90039-AEC7-4DA6-911C-BD73822FB369}"/>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DFC9401D-73EE-4525-8999-01A58E9A758E}"/>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2AEE96F0-6E86-4DB6-B16D-5C1522DE317F}"/>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677A1B6-0E74-4539-9D08-85927446F5B7}"/>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F2153E58-E416-4730-83EE-D9818379C892}"/>
            </a:ext>
          </a:extLst>
        </xdr:cNvPr>
        <xdr:cNvSpPr/>
      </xdr:nvSpPr>
      <xdr:spPr>
        <a:xfrm>
          <a:off x="6226175" y="97790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6B35D81-573F-4F14-82BC-E99EBBDC03AC}"/>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921DBD0-D88A-4543-A5BD-3E71FC7E5D57}"/>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8B3CFAE-2908-47C8-B8E2-463F46F892E5}"/>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CB01548-C418-44CD-9CCF-CD1A7A7C2152}"/>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F18D5ED-C886-48B4-98E0-BD679A89FD4C}"/>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AACC097-E261-402C-88F7-5276B81FA7A1}"/>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2982F1A6-7C44-41AA-9361-6A8A92124A08}"/>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513AEC8-E4E5-4BB4-9343-3EE2B90BB462}"/>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C1390B3-A00F-4EE4-96EB-67091000CD63}"/>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021D735-6EB3-4DF0-8E2E-DB8C137398E8}"/>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BC8C3C8-F85E-4318-A676-D5BC35F7FD5E}"/>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532" cy="259045"/>
    <xdr:sp macro="" textlink="">
      <xdr:nvSpPr>
        <xdr:cNvPr id="31" name="テキスト ボックス 30">
          <a:extLst>
            <a:ext uri="{FF2B5EF4-FFF2-40B4-BE49-F238E27FC236}">
              <a16:creationId xmlns:a16="http://schemas.microsoft.com/office/drawing/2014/main" id="{D3BBB87D-1D2D-4E18-8843-28014661DF1A}"/>
            </a:ext>
          </a:extLst>
        </xdr:cNvPr>
        <xdr:cNvSpPr txBox="1"/>
      </xdr:nvSpPr>
      <xdr:spPr>
        <a:xfrm>
          <a:off x="419100" y="1968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32" name="テキスト ボックス 31">
          <a:extLst>
            <a:ext uri="{FF2B5EF4-FFF2-40B4-BE49-F238E27FC236}">
              <a16:creationId xmlns:a16="http://schemas.microsoft.com/office/drawing/2014/main" id="{B1B84195-CEED-4612-9C54-800046A87616}"/>
            </a:ext>
          </a:extLst>
        </xdr:cNvPr>
        <xdr:cNvSpPr txBox="1"/>
      </xdr:nvSpPr>
      <xdr:spPr>
        <a:xfrm>
          <a:off x="419100" y="22066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a:extLst>
            <a:ext uri="{FF2B5EF4-FFF2-40B4-BE49-F238E27FC236}">
              <a16:creationId xmlns:a16="http://schemas.microsoft.com/office/drawing/2014/main" id="{337E64AF-A279-40C6-B38F-605D4985C872}"/>
            </a:ext>
          </a:extLst>
        </xdr:cNvPr>
        <xdr:cNvSpPr/>
      </xdr:nvSpPr>
      <xdr:spPr>
        <a:xfrm>
          <a:off x="692150" y="22352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34" name="テキスト ボックス 33">
          <a:extLst>
            <a:ext uri="{FF2B5EF4-FFF2-40B4-BE49-F238E27FC236}">
              <a16:creationId xmlns:a16="http://schemas.microsoft.com/office/drawing/2014/main" id="{C31BB617-402B-4584-B14D-E8F70FA905D4}"/>
            </a:ext>
          </a:extLst>
        </xdr:cNvPr>
        <xdr:cNvSpPr txBox="1"/>
      </xdr:nvSpPr>
      <xdr:spPr>
        <a:xfrm>
          <a:off x="419100" y="24447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94578" cy="259045"/>
    <xdr:sp macro="" textlink="">
      <xdr:nvSpPr>
        <xdr:cNvPr id="35" name="テキスト ボックス 34">
          <a:extLst>
            <a:ext uri="{FF2B5EF4-FFF2-40B4-BE49-F238E27FC236}">
              <a16:creationId xmlns:a16="http://schemas.microsoft.com/office/drawing/2014/main" id="{F23CCF72-9E00-4CC4-A747-E172E77DC4DB}"/>
            </a:ext>
          </a:extLst>
        </xdr:cNvPr>
        <xdr:cNvSpPr txBox="1"/>
      </xdr:nvSpPr>
      <xdr:spPr>
        <a:xfrm>
          <a:off x="419100" y="26924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36" name="テキスト ボックス 35">
          <a:extLst>
            <a:ext uri="{FF2B5EF4-FFF2-40B4-BE49-F238E27FC236}">
              <a16:creationId xmlns:a16="http://schemas.microsoft.com/office/drawing/2014/main" id="{1A705DF6-7577-4E6E-A822-ADC45FFE7111}"/>
            </a:ext>
          </a:extLst>
        </xdr:cNvPr>
        <xdr:cNvSpPr txBox="1"/>
      </xdr:nvSpPr>
      <xdr:spPr>
        <a:xfrm>
          <a:off x="419100" y="292100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8ECA683C-8858-469A-A92B-92EF34CD8EF8}"/>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D2C8AED3-E0D1-454F-A512-2B77A82A98FB}"/>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07EEDAC5-A250-4B60-8BB6-5C60BC96C95A}"/>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9255D4CD-6B1D-4E84-94C9-408C4FE7772C}"/>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8BEC9C31-0BA2-4656-9A5B-9C7A09787906}"/>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a:extLst>
            <a:ext uri="{FF2B5EF4-FFF2-40B4-BE49-F238E27FC236}">
              <a16:creationId xmlns:a16="http://schemas.microsoft.com/office/drawing/2014/main" id="{014FC4EF-CC7C-4BA5-B7A7-ED9F00660667}"/>
            </a:ext>
          </a:extLst>
        </xdr:cNvPr>
        <xdr:cNvSpPr/>
      </xdr:nvSpPr>
      <xdr:spPr>
        <a:xfrm>
          <a:off x="6530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a:extLst>
            <a:ext uri="{FF2B5EF4-FFF2-40B4-BE49-F238E27FC236}">
              <a16:creationId xmlns:a16="http://schemas.microsoft.com/office/drawing/2014/main" id="{427E6353-AB82-48F9-84C0-9F0FA075C88F}"/>
            </a:ext>
          </a:extLst>
        </xdr:cNvPr>
        <xdr:cNvSpPr/>
      </xdr:nvSpPr>
      <xdr:spPr>
        <a:xfrm>
          <a:off x="6530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A8B3151B-59D5-4E95-9409-4BDC80065F79}"/>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5E0987F6-219D-4EFA-9705-C8A9631047B9}"/>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61E0B441-3E76-4BDC-8980-3F22421D6F97}"/>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a:extLst>
            <a:ext uri="{FF2B5EF4-FFF2-40B4-BE49-F238E27FC236}">
              <a16:creationId xmlns:a16="http://schemas.microsoft.com/office/drawing/2014/main" id="{87DA1FDB-FEA1-4D43-9E49-F2E5E879F1D0}"/>
            </a:ext>
          </a:extLst>
        </xdr:cNvPr>
        <xdr:cNvSpPr txBox="1"/>
      </xdr:nvSpPr>
      <xdr:spPr>
        <a:xfrm>
          <a:off x="52927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当県では令和元年度末にすべての公共施設等について個別施設計画を策定済みであり、当該計画に基づいた施設の維持管理を適切に進めていく。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E8B0692B-CDFD-45AD-AC4F-6DD97A2CF2DB}"/>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669BC013-CB80-496D-A789-05E2D38D7699}"/>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EBA6DFD7-5D37-4A51-8D92-5D0D1E037C41}"/>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285F613F-25AE-4D75-A471-C6C47F4DCBA0}"/>
            </a:ext>
          </a:extLst>
        </xdr:cNvPr>
        <xdr:cNvCxnSpPr/>
      </xdr:nvCxnSpPr>
      <xdr:spPr>
        <a:xfrm>
          <a:off x="1158875" y="55880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3DADC22D-3B24-4F4D-87C1-78DD5C90B725}"/>
            </a:ext>
          </a:extLst>
        </xdr:cNvPr>
        <xdr:cNvSpPr txBox="1"/>
      </xdr:nvSpPr>
      <xdr:spPr>
        <a:xfrm>
          <a:off x="789956" y="5503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5B1DEB67-FBDB-4BA7-A3CF-22E87ACD2737}"/>
            </a:ext>
          </a:extLst>
        </xdr:cNvPr>
        <xdr:cNvCxnSpPr/>
      </xdr:nvCxnSpPr>
      <xdr:spPr>
        <a:xfrm>
          <a:off x="1158875" y="51784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850212C8-FD4D-4F26-A19B-531655D4B39E}"/>
            </a:ext>
          </a:extLst>
        </xdr:cNvPr>
        <xdr:cNvSpPr txBox="1"/>
      </xdr:nvSpPr>
      <xdr:spPr>
        <a:xfrm>
          <a:off x="789956" y="5084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66B6597C-5704-4436-BB1A-D8D521B59283}"/>
            </a:ext>
          </a:extLst>
        </xdr:cNvPr>
        <xdr:cNvCxnSpPr/>
      </xdr:nvCxnSpPr>
      <xdr:spPr>
        <a:xfrm>
          <a:off x="1158875" y="47688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3D8DE937-072B-4053-AB27-283B664C7C54}"/>
            </a:ext>
          </a:extLst>
        </xdr:cNvPr>
        <xdr:cNvSpPr txBox="1"/>
      </xdr:nvSpPr>
      <xdr:spPr>
        <a:xfrm>
          <a:off x="789956" y="4684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BC6F67DD-1B77-4D99-90AB-4DB60016E7DC}"/>
            </a:ext>
          </a:extLst>
        </xdr:cNvPr>
        <xdr:cNvCxnSpPr/>
      </xdr:nvCxnSpPr>
      <xdr:spPr>
        <a:xfrm>
          <a:off x="1158875" y="4368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038C2470-376C-41A8-9CCD-9BAB3683116B}"/>
            </a:ext>
          </a:extLst>
        </xdr:cNvPr>
        <xdr:cNvSpPr txBox="1"/>
      </xdr:nvSpPr>
      <xdr:spPr>
        <a:xfrm>
          <a:off x="789956" y="4274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4F6E9AE3-4C16-4B10-BDEA-BAA1B30BC6DF}"/>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372403E0-D76D-453A-8908-959B5553FD4D}"/>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4A146837-A631-457C-9B13-4D4009CCD189}"/>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77851</xdr:rowOff>
    </xdr:from>
    <xdr:to>
      <xdr:col>23</xdr:col>
      <xdr:colOff>85090</xdr:colOff>
      <xdr:row>35</xdr:row>
      <xdr:rowOff>11557</xdr:rowOff>
    </xdr:to>
    <xdr:cxnSp macro="">
      <xdr:nvCxnSpPr>
        <xdr:cNvPr id="62" name="直線コネクタ 61">
          <a:extLst>
            <a:ext uri="{FF2B5EF4-FFF2-40B4-BE49-F238E27FC236}">
              <a16:creationId xmlns:a16="http://schemas.microsoft.com/office/drawing/2014/main" id="{3988A3D6-D8CC-4AD1-AD14-D465F960F9F9}"/>
            </a:ext>
          </a:extLst>
        </xdr:cNvPr>
        <xdr:cNvCxnSpPr/>
      </xdr:nvCxnSpPr>
      <xdr:spPr>
        <a:xfrm flipV="1">
          <a:off x="4306570" y="4287901"/>
          <a:ext cx="1270" cy="1387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63" name="有形固定資産減価償却率最小値テキスト">
          <a:extLst>
            <a:ext uri="{FF2B5EF4-FFF2-40B4-BE49-F238E27FC236}">
              <a16:creationId xmlns:a16="http://schemas.microsoft.com/office/drawing/2014/main" id="{D87E75AE-32A1-4C86-A0AC-9B7CB31C0450}"/>
            </a:ext>
          </a:extLst>
        </xdr:cNvPr>
        <xdr:cNvSpPr txBox="1"/>
      </xdr:nvSpPr>
      <xdr:spPr>
        <a:xfrm>
          <a:off x="4359275" y="567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64" name="直線コネクタ 63">
          <a:extLst>
            <a:ext uri="{FF2B5EF4-FFF2-40B4-BE49-F238E27FC236}">
              <a16:creationId xmlns:a16="http://schemas.microsoft.com/office/drawing/2014/main" id="{554A43ED-A4C3-448A-8610-1C27A1B80DCA}"/>
            </a:ext>
          </a:extLst>
        </xdr:cNvPr>
        <xdr:cNvCxnSpPr/>
      </xdr:nvCxnSpPr>
      <xdr:spPr>
        <a:xfrm>
          <a:off x="4216400" y="567575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24528</xdr:rowOff>
    </xdr:from>
    <xdr:ext cx="405111" cy="259045"/>
    <xdr:sp macro="" textlink="">
      <xdr:nvSpPr>
        <xdr:cNvPr id="65" name="有形固定資産減価償却率最大値テキスト">
          <a:extLst>
            <a:ext uri="{FF2B5EF4-FFF2-40B4-BE49-F238E27FC236}">
              <a16:creationId xmlns:a16="http://schemas.microsoft.com/office/drawing/2014/main" id="{37324044-189B-460C-83C5-7E1C4C624D09}"/>
            </a:ext>
          </a:extLst>
        </xdr:cNvPr>
        <xdr:cNvSpPr txBox="1"/>
      </xdr:nvSpPr>
      <xdr:spPr>
        <a:xfrm>
          <a:off x="4359275" y="4075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77851</xdr:rowOff>
    </xdr:from>
    <xdr:to>
      <xdr:col>23</xdr:col>
      <xdr:colOff>174625</xdr:colOff>
      <xdr:row>26</xdr:row>
      <xdr:rowOff>77851</xdr:rowOff>
    </xdr:to>
    <xdr:cxnSp macro="">
      <xdr:nvCxnSpPr>
        <xdr:cNvPr id="66" name="直線コネクタ 65">
          <a:extLst>
            <a:ext uri="{FF2B5EF4-FFF2-40B4-BE49-F238E27FC236}">
              <a16:creationId xmlns:a16="http://schemas.microsoft.com/office/drawing/2014/main" id="{3ED971F5-C986-4B9C-ACB5-09F26DE1EBD1}"/>
            </a:ext>
          </a:extLst>
        </xdr:cNvPr>
        <xdr:cNvCxnSpPr/>
      </xdr:nvCxnSpPr>
      <xdr:spPr>
        <a:xfrm>
          <a:off x="4216400" y="428790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125366</xdr:rowOff>
    </xdr:from>
    <xdr:ext cx="405111" cy="259045"/>
    <xdr:sp macro="" textlink="">
      <xdr:nvSpPr>
        <xdr:cNvPr id="67" name="有形固定資産減価償却率平均値テキスト">
          <a:extLst>
            <a:ext uri="{FF2B5EF4-FFF2-40B4-BE49-F238E27FC236}">
              <a16:creationId xmlns:a16="http://schemas.microsoft.com/office/drawing/2014/main" id="{61B06415-9E97-488D-9CBC-36254D4C0E95}"/>
            </a:ext>
          </a:extLst>
        </xdr:cNvPr>
        <xdr:cNvSpPr txBox="1"/>
      </xdr:nvSpPr>
      <xdr:spPr>
        <a:xfrm>
          <a:off x="4359275" y="4979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102489</xdr:rowOff>
    </xdr:from>
    <xdr:to>
      <xdr:col>23</xdr:col>
      <xdr:colOff>136525</xdr:colOff>
      <xdr:row>32</xdr:row>
      <xdr:rowOff>32639</xdr:rowOff>
    </xdr:to>
    <xdr:sp macro="" textlink="">
      <xdr:nvSpPr>
        <xdr:cNvPr id="68" name="フローチャート: 判断 67">
          <a:extLst>
            <a:ext uri="{FF2B5EF4-FFF2-40B4-BE49-F238E27FC236}">
              <a16:creationId xmlns:a16="http://schemas.microsoft.com/office/drawing/2014/main" id="{945045CB-81D4-4724-90B3-00E78030C935}"/>
            </a:ext>
          </a:extLst>
        </xdr:cNvPr>
        <xdr:cNvSpPr/>
      </xdr:nvSpPr>
      <xdr:spPr>
        <a:xfrm>
          <a:off x="4254500" y="5125339"/>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93853</xdr:rowOff>
    </xdr:from>
    <xdr:to>
      <xdr:col>19</xdr:col>
      <xdr:colOff>187325</xdr:colOff>
      <xdr:row>32</xdr:row>
      <xdr:rowOff>24003</xdr:rowOff>
    </xdr:to>
    <xdr:sp macro="" textlink="">
      <xdr:nvSpPr>
        <xdr:cNvPr id="69" name="フローチャート: 判断 68">
          <a:extLst>
            <a:ext uri="{FF2B5EF4-FFF2-40B4-BE49-F238E27FC236}">
              <a16:creationId xmlns:a16="http://schemas.microsoft.com/office/drawing/2014/main" id="{2C0815DB-AA41-4325-8BCE-E555D0F3CB0A}"/>
            </a:ext>
          </a:extLst>
        </xdr:cNvPr>
        <xdr:cNvSpPr/>
      </xdr:nvSpPr>
      <xdr:spPr>
        <a:xfrm>
          <a:off x="3616325" y="511352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144399</xdr:rowOff>
    </xdr:from>
    <xdr:to>
      <xdr:col>15</xdr:col>
      <xdr:colOff>187325</xdr:colOff>
      <xdr:row>31</xdr:row>
      <xdr:rowOff>74549</xdr:rowOff>
    </xdr:to>
    <xdr:sp macro="" textlink="">
      <xdr:nvSpPr>
        <xdr:cNvPr id="70" name="フローチャート: 判断 69">
          <a:extLst>
            <a:ext uri="{FF2B5EF4-FFF2-40B4-BE49-F238E27FC236}">
              <a16:creationId xmlns:a16="http://schemas.microsoft.com/office/drawing/2014/main" id="{3A7F9E6A-585C-4C06-BE72-787B28895E93}"/>
            </a:ext>
          </a:extLst>
        </xdr:cNvPr>
        <xdr:cNvSpPr/>
      </xdr:nvSpPr>
      <xdr:spPr>
        <a:xfrm>
          <a:off x="2930525" y="499897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135763</xdr:rowOff>
    </xdr:from>
    <xdr:to>
      <xdr:col>11</xdr:col>
      <xdr:colOff>187325</xdr:colOff>
      <xdr:row>31</xdr:row>
      <xdr:rowOff>65913</xdr:rowOff>
    </xdr:to>
    <xdr:sp macro="" textlink="">
      <xdr:nvSpPr>
        <xdr:cNvPr id="71" name="フローチャート: 判断 70">
          <a:extLst>
            <a:ext uri="{FF2B5EF4-FFF2-40B4-BE49-F238E27FC236}">
              <a16:creationId xmlns:a16="http://schemas.microsoft.com/office/drawing/2014/main" id="{49F7DC56-59CC-4B36-9945-082818FC40D5}"/>
            </a:ext>
          </a:extLst>
        </xdr:cNvPr>
        <xdr:cNvSpPr/>
      </xdr:nvSpPr>
      <xdr:spPr>
        <a:xfrm>
          <a:off x="2244725" y="499351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72771</xdr:rowOff>
    </xdr:from>
    <xdr:to>
      <xdr:col>7</xdr:col>
      <xdr:colOff>187325</xdr:colOff>
      <xdr:row>29</xdr:row>
      <xdr:rowOff>2921</xdr:rowOff>
    </xdr:to>
    <xdr:sp macro="" textlink="">
      <xdr:nvSpPr>
        <xdr:cNvPr id="72" name="フローチャート: 判断 71">
          <a:extLst>
            <a:ext uri="{FF2B5EF4-FFF2-40B4-BE49-F238E27FC236}">
              <a16:creationId xmlns:a16="http://schemas.microsoft.com/office/drawing/2014/main" id="{4B7CC4C9-0E60-48CD-A242-4FF8EB2710AE}"/>
            </a:ext>
          </a:extLst>
        </xdr:cNvPr>
        <xdr:cNvSpPr/>
      </xdr:nvSpPr>
      <xdr:spPr>
        <a:xfrm>
          <a:off x="1558925" y="460349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DB091373-AD52-4031-BB47-A46416EDA59D}"/>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B946BEB2-A768-4BA7-80D6-32D289D2EB69}"/>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A29237CB-E6DC-4282-9724-465E312A2CC2}"/>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F4E37C79-4E35-48DB-925B-268D415396FE}"/>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D6AC682-C74E-492E-8A7A-9EC81F69E008}"/>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132207</xdr:rowOff>
    </xdr:from>
    <xdr:to>
      <xdr:col>23</xdr:col>
      <xdr:colOff>136525</xdr:colOff>
      <xdr:row>35</xdr:row>
      <xdr:rowOff>62357</xdr:rowOff>
    </xdr:to>
    <xdr:sp macro="" textlink="">
      <xdr:nvSpPr>
        <xdr:cNvPr id="78" name="楕円 77">
          <a:extLst>
            <a:ext uri="{FF2B5EF4-FFF2-40B4-BE49-F238E27FC236}">
              <a16:creationId xmlns:a16="http://schemas.microsoft.com/office/drawing/2014/main" id="{4AE3326A-170D-48C9-9CCA-19E525B3B46B}"/>
            </a:ext>
          </a:extLst>
        </xdr:cNvPr>
        <xdr:cNvSpPr/>
      </xdr:nvSpPr>
      <xdr:spPr>
        <a:xfrm>
          <a:off x="4254500" y="563765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34</xdr:row>
      <xdr:rowOff>47134</xdr:rowOff>
    </xdr:from>
    <xdr:ext cx="405111" cy="259045"/>
    <xdr:sp macro="" textlink="">
      <xdr:nvSpPr>
        <xdr:cNvPr id="79" name="有形固定資産減価償却率該当値テキスト">
          <a:extLst>
            <a:ext uri="{FF2B5EF4-FFF2-40B4-BE49-F238E27FC236}">
              <a16:creationId xmlns:a16="http://schemas.microsoft.com/office/drawing/2014/main" id="{CFE149A0-EEEF-49AF-AF8F-A74B85F174B2}"/>
            </a:ext>
          </a:extLst>
        </xdr:cNvPr>
        <xdr:cNvSpPr txBox="1"/>
      </xdr:nvSpPr>
      <xdr:spPr>
        <a:xfrm>
          <a:off x="4359275" y="5555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71755</xdr:rowOff>
    </xdr:from>
    <xdr:to>
      <xdr:col>19</xdr:col>
      <xdr:colOff>187325</xdr:colOff>
      <xdr:row>35</xdr:row>
      <xdr:rowOff>1905</xdr:rowOff>
    </xdr:to>
    <xdr:sp macro="" textlink="">
      <xdr:nvSpPr>
        <xdr:cNvPr id="80" name="楕円 79">
          <a:extLst>
            <a:ext uri="{FF2B5EF4-FFF2-40B4-BE49-F238E27FC236}">
              <a16:creationId xmlns:a16="http://schemas.microsoft.com/office/drawing/2014/main" id="{48E5E829-47CF-4FDF-94C2-77F284A1A22B}"/>
            </a:ext>
          </a:extLst>
        </xdr:cNvPr>
        <xdr:cNvSpPr/>
      </xdr:nvSpPr>
      <xdr:spPr>
        <a:xfrm>
          <a:off x="3616325" y="55740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122555</xdr:rowOff>
    </xdr:from>
    <xdr:to>
      <xdr:col>23</xdr:col>
      <xdr:colOff>85725</xdr:colOff>
      <xdr:row>35</xdr:row>
      <xdr:rowOff>11557</xdr:rowOff>
    </xdr:to>
    <xdr:cxnSp macro="">
      <xdr:nvCxnSpPr>
        <xdr:cNvPr id="81" name="直線コネクタ 80">
          <a:extLst>
            <a:ext uri="{FF2B5EF4-FFF2-40B4-BE49-F238E27FC236}">
              <a16:creationId xmlns:a16="http://schemas.microsoft.com/office/drawing/2014/main" id="{399576DE-70BF-41D4-B72B-4FB9409A367D}"/>
            </a:ext>
          </a:extLst>
        </xdr:cNvPr>
        <xdr:cNvCxnSpPr/>
      </xdr:nvCxnSpPr>
      <xdr:spPr>
        <a:xfrm>
          <a:off x="3673475" y="5631180"/>
          <a:ext cx="62865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122301</xdr:rowOff>
    </xdr:from>
    <xdr:to>
      <xdr:col>15</xdr:col>
      <xdr:colOff>187325</xdr:colOff>
      <xdr:row>34</xdr:row>
      <xdr:rowOff>52451</xdr:rowOff>
    </xdr:to>
    <xdr:sp macro="" textlink="">
      <xdr:nvSpPr>
        <xdr:cNvPr id="82" name="楕円 81">
          <a:extLst>
            <a:ext uri="{FF2B5EF4-FFF2-40B4-BE49-F238E27FC236}">
              <a16:creationId xmlns:a16="http://schemas.microsoft.com/office/drawing/2014/main" id="{1540D007-C981-401A-B02B-AA82E748EC29}"/>
            </a:ext>
          </a:extLst>
        </xdr:cNvPr>
        <xdr:cNvSpPr/>
      </xdr:nvSpPr>
      <xdr:spPr>
        <a:xfrm>
          <a:off x="2930525" y="5469001"/>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1651</xdr:rowOff>
    </xdr:from>
    <xdr:to>
      <xdr:col>19</xdr:col>
      <xdr:colOff>136525</xdr:colOff>
      <xdr:row>34</xdr:row>
      <xdr:rowOff>122555</xdr:rowOff>
    </xdr:to>
    <xdr:cxnSp macro="">
      <xdr:nvCxnSpPr>
        <xdr:cNvPr id="83" name="直線コネクタ 82">
          <a:extLst>
            <a:ext uri="{FF2B5EF4-FFF2-40B4-BE49-F238E27FC236}">
              <a16:creationId xmlns:a16="http://schemas.microsoft.com/office/drawing/2014/main" id="{7F0C19C9-2DF9-4FC2-9D51-22408F23F73A}"/>
            </a:ext>
          </a:extLst>
        </xdr:cNvPr>
        <xdr:cNvCxnSpPr/>
      </xdr:nvCxnSpPr>
      <xdr:spPr>
        <a:xfrm>
          <a:off x="2987675" y="5507101"/>
          <a:ext cx="685800" cy="1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27305</xdr:rowOff>
    </xdr:from>
    <xdr:to>
      <xdr:col>11</xdr:col>
      <xdr:colOff>187325</xdr:colOff>
      <xdr:row>33</xdr:row>
      <xdr:rowOff>128905</xdr:rowOff>
    </xdr:to>
    <xdr:sp macro="" textlink="">
      <xdr:nvSpPr>
        <xdr:cNvPr id="84" name="楕円 83">
          <a:extLst>
            <a:ext uri="{FF2B5EF4-FFF2-40B4-BE49-F238E27FC236}">
              <a16:creationId xmlns:a16="http://schemas.microsoft.com/office/drawing/2014/main" id="{41A7F4A1-FB40-4DBF-A97C-E357BAF87CA4}"/>
            </a:ext>
          </a:extLst>
        </xdr:cNvPr>
        <xdr:cNvSpPr/>
      </xdr:nvSpPr>
      <xdr:spPr>
        <a:xfrm>
          <a:off x="2244725" y="53740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78105</xdr:rowOff>
    </xdr:from>
    <xdr:to>
      <xdr:col>15</xdr:col>
      <xdr:colOff>136525</xdr:colOff>
      <xdr:row>34</xdr:row>
      <xdr:rowOff>1651</xdr:rowOff>
    </xdr:to>
    <xdr:cxnSp macro="">
      <xdr:nvCxnSpPr>
        <xdr:cNvPr id="85" name="直線コネクタ 84">
          <a:extLst>
            <a:ext uri="{FF2B5EF4-FFF2-40B4-BE49-F238E27FC236}">
              <a16:creationId xmlns:a16="http://schemas.microsoft.com/office/drawing/2014/main" id="{279AB262-851F-4C91-940E-3B10CB5519FB}"/>
            </a:ext>
          </a:extLst>
        </xdr:cNvPr>
        <xdr:cNvCxnSpPr/>
      </xdr:nvCxnSpPr>
      <xdr:spPr>
        <a:xfrm>
          <a:off x="2301875" y="5421630"/>
          <a:ext cx="685800" cy="8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40530</xdr:rowOff>
    </xdr:from>
    <xdr:ext cx="405111" cy="259045"/>
    <xdr:sp macro="" textlink="">
      <xdr:nvSpPr>
        <xdr:cNvPr id="86" name="n_1aveValue有形固定資産減価償却率">
          <a:extLst>
            <a:ext uri="{FF2B5EF4-FFF2-40B4-BE49-F238E27FC236}">
              <a16:creationId xmlns:a16="http://schemas.microsoft.com/office/drawing/2014/main" id="{9C55FCF2-CE92-4F80-8B64-B654AC4AB4A0}"/>
            </a:ext>
          </a:extLst>
        </xdr:cNvPr>
        <xdr:cNvSpPr txBox="1"/>
      </xdr:nvSpPr>
      <xdr:spPr>
        <a:xfrm>
          <a:off x="3474094" y="4898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91076</xdr:rowOff>
    </xdr:from>
    <xdr:ext cx="405111" cy="259045"/>
    <xdr:sp macro="" textlink="">
      <xdr:nvSpPr>
        <xdr:cNvPr id="87" name="n_2aveValue有形固定資産減価償却率">
          <a:extLst>
            <a:ext uri="{FF2B5EF4-FFF2-40B4-BE49-F238E27FC236}">
              <a16:creationId xmlns:a16="http://schemas.microsoft.com/office/drawing/2014/main" id="{4C5B396C-D780-4072-B4C5-E3C37B41652D}"/>
            </a:ext>
          </a:extLst>
        </xdr:cNvPr>
        <xdr:cNvSpPr txBox="1"/>
      </xdr:nvSpPr>
      <xdr:spPr>
        <a:xfrm>
          <a:off x="2797819" y="4783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82440</xdr:rowOff>
    </xdr:from>
    <xdr:ext cx="405111" cy="259045"/>
    <xdr:sp macro="" textlink="">
      <xdr:nvSpPr>
        <xdr:cNvPr id="88" name="n_3aveValue有形固定資産減価償却率">
          <a:extLst>
            <a:ext uri="{FF2B5EF4-FFF2-40B4-BE49-F238E27FC236}">
              <a16:creationId xmlns:a16="http://schemas.microsoft.com/office/drawing/2014/main" id="{3C532DFA-7C20-4BEA-B577-3D5F1BC8D5A0}"/>
            </a:ext>
          </a:extLst>
        </xdr:cNvPr>
        <xdr:cNvSpPr txBox="1"/>
      </xdr:nvSpPr>
      <xdr:spPr>
        <a:xfrm>
          <a:off x="2112019" y="4781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19448</xdr:rowOff>
    </xdr:from>
    <xdr:ext cx="405111" cy="259045"/>
    <xdr:sp macro="" textlink="">
      <xdr:nvSpPr>
        <xdr:cNvPr id="89" name="n_4aveValue有形固定資産減価償却率">
          <a:extLst>
            <a:ext uri="{FF2B5EF4-FFF2-40B4-BE49-F238E27FC236}">
              <a16:creationId xmlns:a16="http://schemas.microsoft.com/office/drawing/2014/main" id="{1448E296-80F4-4FD9-94BC-2917C8FB8C53}"/>
            </a:ext>
          </a:extLst>
        </xdr:cNvPr>
        <xdr:cNvSpPr txBox="1"/>
      </xdr:nvSpPr>
      <xdr:spPr>
        <a:xfrm>
          <a:off x="1426219" y="4391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164482</xdr:rowOff>
    </xdr:from>
    <xdr:ext cx="405111" cy="259045"/>
    <xdr:sp macro="" textlink="">
      <xdr:nvSpPr>
        <xdr:cNvPr id="90" name="n_1mainValue有形固定資産減価償却率">
          <a:extLst>
            <a:ext uri="{FF2B5EF4-FFF2-40B4-BE49-F238E27FC236}">
              <a16:creationId xmlns:a16="http://schemas.microsoft.com/office/drawing/2014/main" id="{EE3E4522-1007-4B86-8287-0B622C3F7E18}"/>
            </a:ext>
          </a:extLst>
        </xdr:cNvPr>
        <xdr:cNvSpPr txBox="1"/>
      </xdr:nvSpPr>
      <xdr:spPr>
        <a:xfrm>
          <a:off x="3474094" y="5666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43578</xdr:rowOff>
    </xdr:from>
    <xdr:ext cx="405111" cy="259045"/>
    <xdr:sp macro="" textlink="">
      <xdr:nvSpPr>
        <xdr:cNvPr id="91" name="n_2mainValue有形固定資産減価償却率">
          <a:extLst>
            <a:ext uri="{FF2B5EF4-FFF2-40B4-BE49-F238E27FC236}">
              <a16:creationId xmlns:a16="http://schemas.microsoft.com/office/drawing/2014/main" id="{E417502F-7F5D-4431-930C-B04C3212B4BE}"/>
            </a:ext>
          </a:extLst>
        </xdr:cNvPr>
        <xdr:cNvSpPr txBox="1"/>
      </xdr:nvSpPr>
      <xdr:spPr>
        <a:xfrm>
          <a:off x="2797819" y="555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120032</xdr:rowOff>
    </xdr:from>
    <xdr:ext cx="405111" cy="259045"/>
    <xdr:sp macro="" textlink="">
      <xdr:nvSpPr>
        <xdr:cNvPr id="92" name="n_3mainValue有形固定資産減価償却率">
          <a:extLst>
            <a:ext uri="{FF2B5EF4-FFF2-40B4-BE49-F238E27FC236}">
              <a16:creationId xmlns:a16="http://schemas.microsoft.com/office/drawing/2014/main" id="{68CA5E6A-9842-48EB-AF53-D20C9F778F95}"/>
            </a:ext>
          </a:extLst>
        </xdr:cNvPr>
        <xdr:cNvSpPr txBox="1"/>
      </xdr:nvSpPr>
      <xdr:spPr>
        <a:xfrm>
          <a:off x="2112019" y="546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32583273-484D-42AB-838A-0AC9751ADC4C}"/>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E07CBF6C-8218-448D-B469-FDBA28D369AA}"/>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5" name="正方形/長方形 94">
          <a:extLst>
            <a:ext uri="{FF2B5EF4-FFF2-40B4-BE49-F238E27FC236}">
              <a16:creationId xmlns:a16="http://schemas.microsoft.com/office/drawing/2014/main" id="{B08CCE0E-06EE-4808-B411-FE6F2171D3FB}"/>
            </a:ext>
          </a:extLst>
        </xdr:cNvPr>
        <xdr:cNvSpPr/>
      </xdr:nvSpPr>
      <xdr:spPr>
        <a:xfrm>
          <a:off x="12403169" y="36300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[ 1,114.8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4DFE04C4-C5FC-4B29-94EF-4C954AF9CCB8}"/>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385D5B46-DE8D-4449-978F-80BA995CEB45}"/>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8" name="正方形/長方形 97">
          <a:extLst>
            <a:ext uri="{FF2B5EF4-FFF2-40B4-BE49-F238E27FC236}">
              <a16:creationId xmlns:a16="http://schemas.microsoft.com/office/drawing/2014/main" id="{C2C0DD6E-DF6A-4AF8-8FCB-B349C48ABD51}"/>
            </a:ext>
          </a:extLst>
        </xdr:cNvPr>
        <xdr:cNvSpPr/>
      </xdr:nvSpPr>
      <xdr:spPr>
        <a:xfrm>
          <a:off x="155606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9" name="正方形/長方形 98">
          <a:extLst>
            <a:ext uri="{FF2B5EF4-FFF2-40B4-BE49-F238E27FC236}">
              <a16:creationId xmlns:a16="http://schemas.microsoft.com/office/drawing/2014/main" id="{10CBD5A4-446D-4693-9F17-04F934D77F6E}"/>
            </a:ext>
          </a:extLst>
        </xdr:cNvPr>
        <xdr:cNvSpPr/>
      </xdr:nvSpPr>
      <xdr:spPr>
        <a:xfrm>
          <a:off x="155606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a:extLst>
            <a:ext uri="{FF2B5EF4-FFF2-40B4-BE49-F238E27FC236}">
              <a16:creationId xmlns:a16="http://schemas.microsoft.com/office/drawing/2014/main" id="{40F8CA7B-6F21-424F-9EF0-B7D190546B02}"/>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a:extLst>
            <a:ext uri="{FF2B5EF4-FFF2-40B4-BE49-F238E27FC236}">
              <a16:creationId xmlns:a16="http://schemas.microsoft.com/office/drawing/2014/main" id="{A42214CF-BF68-4FC4-9561-81B8BDBEF70E}"/>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a:extLst>
            <a:ext uri="{FF2B5EF4-FFF2-40B4-BE49-F238E27FC236}">
              <a16:creationId xmlns:a16="http://schemas.microsoft.com/office/drawing/2014/main" id="{B3DDE22D-2C7E-42B0-A5C9-26342707BE00}"/>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03" name="テキスト ボックス 102">
          <a:extLst>
            <a:ext uri="{FF2B5EF4-FFF2-40B4-BE49-F238E27FC236}">
              <a16:creationId xmlns:a16="http://schemas.microsoft.com/office/drawing/2014/main" id="{549AAC3E-6EA4-4F77-9480-1A94E3A443A7}"/>
            </a:ext>
          </a:extLst>
        </xdr:cNvPr>
        <xdr:cNvSpPr txBox="1"/>
      </xdr:nvSpPr>
      <xdr:spPr>
        <a:xfrm>
          <a:off x="1433195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債務償還比率は類似団体を下回っており、主な要因としては、償還が進んだことにより起債残高が減少していることなどが考えられる。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a:extLst>
            <a:ext uri="{FF2B5EF4-FFF2-40B4-BE49-F238E27FC236}">
              <a16:creationId xmlns:a16="http://schemas.microsoft.com/office/drawing/2014/main" id="{4833D73D-A671-4ADF-BBA8-BFDEA2D4FD69}"/>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a:extLst>
            <a:ext uri="{FF2B5EF4-FFF2-40B4-BE49-F238E27FC236}">
              <a16:creationId xmlns:a16="http://schemas.microsoft.com/office/drawing/2014/main" id="{D751E48F-D8DE-4DE6-9F2B-3C5916C02158}"/>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6" name="テキスト ボックス 105">
          <a:extLst>
            <a:ext uri="{FF2B5EF4-FFF2-40B4-BE49-F238E27FC236}">
              <a16:creationId xmlns:a16="http://schemas.microsoft.com/office/drawing/2014/main" id="{018D6945-BF0D-4129-97D8-0368C5255BBC}"/>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a16="http://schemas.microsoft.com/office/drawing/2014/main" id="{8D0A08FF-8BC4-4A36-8246-0312C38DE4CA}"/>
            </a:ext>
          </a:extLst>
        </xdr:cNvPr>
        <xdr:cNvCxnSpPr/>
      </xdr:nvCxnSpPr>
      <xdr:spPr>
        <a:xfrm>
          <a:off x="10198100" y="56567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8" name="テキスト ボックス 107">
          <a:extLst>
            <a:ext uri="{FF2B5EF4-FFF2-40B4-BE49-F238E27FC236}">
              <a16:creationId xmlns:a16="http://schemas.microsoft.com/office/drawing/2014/main" id="{936C8FD7-2999-4955-800C-483C8A1A925A}"/>
            </a:ext>
          </a:extLst>
        </xdr:cNvPr>
        <xdr:cNvSpPr txBox="1"/>
      </xdr:nvSpPr>
      <xdr:spPr>
        <a:xfrm>
          <a:off x="9708926" y="5562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a16="http://schemas.microsoft.com/office/drawing/2014/main" id="{B0A36308-DC0B-4D92-B762-AF0D14DFEDFF}"/>
            </a:ext>
          </a:extLst>
        </xdr:cNvPr>
        <xdr:cNvCxnSpPr/>
      </xdr:nvCxnSpPr>
      <xdr:spPr>
        <a:xfrm>
          <a:off x="10198100" y="53160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0" name="テキスト ボックス 109">
          <a:extLst>
            <a:ext uri="{FF2B5EF4-FFF2-40B4-BE49-F238E27FC236}">
              <a16:creationId xmlns:a16="http://schemas.microsoft.com/office/drawing/2014/main" id="{66E67B51-1080-4656-B057-B4C8CC407ED0}"/>
            </a:ext>
          </a:extLst>
        </xdr:cNvPr>
        <xdr:cNvSpPr txBox="1"/>
      </xdr:nvSpPr>
      <xdr:spPr>
        <a:xfrm>
          <a:off x="9708926" y="52222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a16="http://schemas.microsoft.com/office/drawing/2014/main" id="{DFF41467-15B9-4163-8201-C5AFAA712776}"/>
            </a:ext>
          </a:extLst>
        </xdr:cNvPr>
        <xdr:cNvCxnSpPr/>
      </xdr:nvCxnSpPr>
      <xdr:spPr>
        <a:xfrm>
          <a:off x="10198100" y="49784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2" name="テキスト ボックス 111">
          <a:extLst>
            <a:ext uri="{FF2B5EF4-FFF2-40B4-BE49-F238E27FC236}">
              <a16:creationId xmlns:a16="http://schemas.microsoft.com/office/drawing/2014/main" id="{E93AAB40-CE50-4720-977D-50D127BC8EEF}"/>
            </a:ext>
          </a:extLst>
        </xdr:cNvPr>
        <xdr:cNvSpPr txBox="1"/>
      </xdr:nvSpPr>
      <xdr:spPr>
        <a:xfrm>
          <a:off x="9708926" y="488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a16="http://schemas.microsoft.com/office/drawing/2014/main" id="{28D92198-61F2-4F72-A300-FF8BE256503E}"/>
            </a:ext>
          </a:extLst>
        </xdr:cNvPr>
        <xdr:cNvCxnSpPr/>
      </xdr:nvCxnSpPr>
      <xdr:spPr>
        <a:xfrm>
          <a:off x="10198100" y="46376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4" name="テキスト ボックス 113">
          <a:extLst>
            <a:ext uri="{FF2B5EF4-FFF2-40B4-BE49-F238E27FC236}">
              <a16:creationId xmlns:a16="http://schemas.microsoft.com/office/drawing/2014/main" id="{583107E0-465E-4C9B-81AD-FA0F55967498}"/>
            </a:ext>
          </a:extLst>
        </xdr:cNvPr>
        <xdr:cNvSpPr txBox="1"/>
      </xdr:nvSpPr>
      <xdr:spPr>
        <a:xfrm>
          <a:off x="9708926" y="454381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a16="http://schemas.microsoft.com/office/drawing/2014/main" id="{65FD97DF-47ED-4A20-B3FB-A6CA2C6A94BF}"/>
            </a:ext>
          </a:extLst>
        </xdr:cNvPr>
        <xdr:cNvCxnSpPr/>
      </xdr:nvCxnSpPr>
      <xdr:spPr>
        <a:xfrm>
          <a:off x="10198100" y="42968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a:extLst>
            <a:ext uri="{FF2B5EF4-FFF2-40B4-BE49-F238E27FC236}">
              <a16:creationId xmlns:a16="http://schemas.microsoft.com/office/drawing/2014/main" id="{A3B2810E-247B-484F-B842-8F7ACB77EC88}"/>
            </a:ext>
          </a:extLst>
        </xdr:cNvPr>
        <xdr:cNvSpPr txBox="1"/>
      </xdr:nvSpPr>
      <xdr:spPr>
        <a:xfrm>
          <a:off x="9708926" y="421255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9AA9C371-A510-4F8A-A108-E712791DF796}"/>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18" name="テキスト ボックス 117">
          <a:extLst>
            <a:ext uri="{FF2B5EF4-FFF2-40B4-BE49-F238E27FC236}">
              <a16:creationId xmlns:a16="http://schemas.microsoft.com/office/drawing/2014/main" id="{BFDFAAFE-3880-4909-BED8-8A05CCC2DD5B}"/>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5C7D4BFE-5B2A-4937-92E9-29876BCF7EC2}"/>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10562</xdr:rowOff>
    </xdr:from>
    <xdr:to>
      <xdr:col>76</xdr:col>
      <xdr:colOff>21589</xdr:colOff>
      <xdr:row>34</xdr:row>
      <xdr:rowOff>65701</xdr:rowOff>
    </xdr:to>
    <xdr:cxnSp macro="">
      <xdr:nvCxnSpPr>
        <xdr:cNvPr id="120" name="直線コネクタ 119">
          <a:extLst>
            <a:ext uri="{FF2B5EF4-FFF2-40B4-BE49-F238E27FC236}">
              <a16:creationId xmlns:a16="http://schemas.microsoft.com/office/drawing/2014/main" id="{863838CA-1FB2-47A7-88B0-A182EFA74A2D}"/>
            </a:ext>
          </a:extLst>
        </xdr:cNvPr>
        <xdr:cNvCxnSpPr/>
      </xdr:nvCxnSpPr>
      <xdr:spPr>
        <a:xfrm flipV="1">
          <a:off x="13326745" y="4217437"/>
          <a:ext cx="1269" cy="1356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69528</xdr:rowOff>
    </xdr:from>
    <xdr:ext cx="560923" cy="259045"/>
    <xdr:sp macro="" textlink="">
      <xdr:nvSpPr>
        <xdr:cNvPr id="121" name="債務償還比率最小値テキスト">
          <a:extLst>
            <a:ext uri="{FF2B5EF4-FFF2-40B4-BE49-F238E27FC236}">
              <a16:creationId xmlns:a16="http://schemas.microsoft.com/office/drawing/2014/main" id="{74AB7D93-8EC3-4F35-B82A-030D2FD249AE}"/>
            </a:ext>
          </a:extLst>
        </xdr:cNvPr>
        <xdr:cNvSpPr txBox="1"/>
      </xdr:nvSpPr>
      <xdr:spPr>
        <a:xfrm>
          <a:off x="13379450" y="557180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65701</xdr:rowOff>
    </xdr:from>
    <xdr:to>
      <xdr:col>76</xdr:col>
      <xdr:colOff>111125</xdr:colOff>
      <xdr:row>34</xdr:row>
      <xdr:rowOff>65701</xdr:rowOff>
    </xdr:to>
    <xdr:cxnSp macro="">
      <xdr:nvCxnSpPr>
        <xdr:cNvPr id="122" name="直線コネクタ 121">
          <a:extLst>
            <a:ext uri="{FF2B5EF4-FFF2-40B4-BE49-F238E27FC236}">
              <a16:creationId xmlns:a16="http://schemas.microsoft.com/office/drawing/2014/main" id="{158DA15D-1534-4808-ABBC-90BDC0B3E7F3}"/>
            </a:ext>
          </a:extLst>
        </xdr:cNvPr>
        <xdr:cNvCxnSpPr/>
      </xdr:nvCxnSpPr>
      <xdr:spPr>
        <a:xfrm>
          <a:off x="13255625" y="557432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128689</xdr:rowOff>
    </xdr:from>
    <xdr:ext cx="469744" cy="259045"/>
    <xdr:sp macro="" textlink="">
      <xdr:nvSpPr>
        <xdr:cNvPr id="123" name="債務償還比率最大値テキスト">
          <a:extLst>
            <a:ext uri="{FF2B5EF4-FFF2-40B4-BE49-F238E27FC236}">
              <a16:creationId xmlns:a16="http://schemas.microsoft.com/office/drawing/2014/main" id="{A177BC12-4327-4C68-838E-1CA305AA97FD}"/>
            </a:ext>
          </a:extLst>
        </xdr:cNvPr>
        <xdr:cNvSpPr txBox="1"/>
      </xdr:nvSpPr>
      <xdr:spPr>
        <a:xfrm>
          <a:off x="13379450" y="40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10562</xdr:rowOff>
    </xdr:from>
    <xdr:to>
      <xdr:col>76</xdr:col>
      <xdr:colOff>111125</xdr:colOff>
      <xdr:row>26</xdr:row>
      <xdr:rowOff>10562</xdr:rowOff>
    </xdr:to>
    <xdr:cxnSp macro="">
      <xdr:nvCxnSpPr>
        <xdr:cNvPr id="124" name="直線コネクタ 123">
          <a:extLst>
            <a:ext uri="{FF2B5EF4-FFF2-40B4-BE49-F238E27FC236}">
              <a16:creationId xmlns:a16="http://schemas.microsoft.com/office/drawing/2014/main" id="{88C5E247-BB67-4480-A914-28BA4A62A01F}"/>
            </a:ext>
          </a:extLst>
        </xdr:cNvPr>
        <xdr:cNvCxnSpPr/>
      </xdr:nvCxnSpPr>
      <xdr:spPr>
        <a:xfrm>
          <a:off x="13255625" y="421743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64533</xdr:rowOff>
    </xdr:from>
    <xdr:ext cx="560923" cy="259045"/>
    <xdr:sp macro="" textlink="">
      <xdr:nvSpPr>
        <xdr:cNvPr id="125" name="債務償還比率平均値テキスト">
          <a:extLst>
            <a:ext uri="{FF2B5EF4-FFF2-40B4-BE49-F238E27FC236}">
              <a16:creationId xmlns:a16="http://schemas.microsoft.com/office/drawing/2014/main" id="{779E7EAF-3174-4BAA-B039-97ABF6690559}"/>
            </a:ext>
          </a:extLst>
        </xdr:cNvPr>
        <xdr:cNvSpPr txBox="1"/>
      </xdr:nvSpPr>
      <xdr:spPr>
        <a:xfrm>
          <a:off x="13379450" y="4925458"/>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86106</xdr:rowOff>
    </xdr:from>
    <xdr:to>
      <xdr:col>76</xdr:col>
      <xdr:colOff>73025</xdr:colOff>
      <xdr:row>31</xdr:row>
      <xdr:rowOff>16256</xdr:rowOff>
    </xdr:to>
    <xdr:sp macro="" textlink="">
      <xdr:nvSpPr>
        <xdr:cNvPr id="126" name="フローチャート: 判断 125">
          <a:extLst>
            <a:ext uri="{FF2B5EF4-FFF2-40B4-BE49-F238E27FC236}">
              <a16:creationId xmlns:a16="http://schemas.microsoft.com/office/drawing/2014/main" id="{C35CE71D-0238-4A1F-B722-E7C10CE59813}"/>
            </a:ext>
          </a:extLst>
        </xdr:cNvPr>
        <xdr:cNvSpPr/>
      </xdr:nvSpPr>
      <xdr:spPr>
        <a:xfrm>
          <a:off x="13293725" y="494068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12160</xdr:rowOff>
    </xdr:from>
    <xdr:to>
      <xdr:col>72</xdr:col>
      <xdr:colOff>123825</xdr:colOff>
      <xdr:row>30</xdr:row>
      <xdr:rowOff>113760</xdr:rowOff>
    </xdr:to>
    <xdr:sp macro="" textlink="">
      <xdr:nvSpPr>
        <xdr:cNvPr id="127" name="フローチャート: 判断 126">
          <a:extLst>
            <a:ext uri="{FF2B5EF4-FFF2-40B4-BE49-F238E27FC236}">
              <a16:creationId xmlns:a16="http://schemas.microsoft.com/office/drawing/2014/main" id="{0FF5C107-BB6F-404D-82CB-2878141C9862}"/>
            </a:ext>
          </a:extLst>
        </xdr:cNvPr>
        <xdr:cNvSpPr/>
      </xdr:nvSpPr>
      <xdr:spPr>
        <a:xfrm>
          <a:off x="12646025" y="486673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10181</xdr:rowOff>
    </xdr:from>
    <xdr:to>
      <xdr:col>68</xdr:col>
      <xdr:colOff>123825</xdr:colOff>
      <xdr:row>30</xdr:row>
      <xdr:rowOff>111781</xdr:rowOff>
    </xdr:to>
    <xdr:sp macro="" textlink="">
      <xdr:nvSpPr>
        <xdr:cNvPr id="128" name="フローチャート: 判断 127">
          <a:extLst>
            <a:ext uri="{FF2B5EF4-FFF2-40B4-BE49-F238E27FC236}">
              <a16:creationId xmlns:a16="http://schemas.microsoft.com/office/drawing/2014/main" id="{1E7EFA33-EDDB-493B-B4D1-65663A8E0C68}"/>
            </a:ext>
          </a:extLst>
        </xdr:cNvPr>
        <xdr:cNvSpPr/>
      </xdr:nvSpPr>
      <xdr:spPr>
        <a:xfrm>
          <a:off x="11960225" y="486475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165957</xdr:rowOff>
    </xdr:from>
    <xdr:to>
      <xdr:col>64</xdr:col>
      <xdr:colOff>123825</xdr:colOff>
      <xdr:row>28</xdr:row>
      <xdr:rowOff>96107</xdr:rowOff>
    </xdr:to>
    <xdr:sp macro="" textlink="">
      <xdr:nvSpPr>
        <xdr:cNvPr id="129" name="フローチャート: 判断 128">
          <a:extLst>
            <a:ext uri="{FF2B5EF4-FFF2-40B4-BE49-F238E27FC236}">
              <a16:creationId xmlns:a16="http://schemas.microsoft.com/office/drawing/2014/main" id="{48397B8E-EA15-4ADC-A6E9-2417119CFC21}"/>
            </a:ext>
          </a:extLst>
        </xdr:cNvPr>
        <xdr:cNvSpPr/>
      </xdr:nvSpPr>
      <xdr:spPr>
        <a:xfrm>
          <a:off x="11274425" y="453475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95790</xdr:rowOff>
    </xdr:from>
    <xdr:to>
      <xdr:col>60</xdr:col>
      <xdr:colOff>123825</xdr:colOff>
      <xdr:row>28</xdr:row>
      <xdr:rowOff>25940</xdr:rowOff>
    </xdr:to>
    <xdr:sp macro="" textlink="">
      <xdr:nvSpPr>
        <xdr:cNvPr id="130" name="フローチャート: 判断 129">
          <a:extLst>
            <a:ext uri="{FF2B5EF4-FFF2-40B4-BE49-F238E27FC236}">
              <a16:creationId xmlns:a16="http://schemas.microsoft.com/office/drawing/2014/main" id="{E366EB4C-3D53-4A11-A6CF-8100AB224C63}"/>
            </a:ext>
          </a:extLst>
        </xdr:cNvPr>
        <xdr:cNvSpPr/>
      </xdr:nvSpPr>
      <xdr:spPr>
        <a:xfrm>
          <a:off x="10588625" y="446776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DB9B327E-7672-4AFF-BEDF-9E1653A163B2}"/>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5AD67EB9-C979-4CC6-BF54-210C982E94E6}"/>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44EC482A-6A4A-48BA-A0D7-7BBE3B21282B}"/>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22C83BFA-CA24-4177-B98F-0BBA0CE9A449}"/>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9B1FB2DA-2F75-41B7-B9FF-ED6250D7A249}"/>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67903</xdr:rowOff>
    </xdr:from>
    <xdr:to>
      <xdr:col>76</xdr:col>
      <xdr:colOff>73025</xdr:colOff>
      <xdr:row>27</xdr:row>
      <xdr:rowOff>169503</xdr:rowOff>
    </xdr:to>
    <xdr:sp macro="" textlink="">
      <xdr:nvSpPr>
        <xdr:cNvPr id="136" name="楕円 135">
          <a:extLst>
            <a:ext uri="{FF2B5EF4-FFF2-40B4-BE49-F238E27FC236}">
              <a16:creationId xmlns:a16="http://schemas.microsoft.com/office/drawing/2014/main" id="{645A2F3D-9A4D-458F-BA7E-542C40644363}"/>
            </a:ext>
          </a:extLst>
        </xdr:cNvPr>
        <xdr:cNvSpPr/>
      </xdr:nvSpPr>
      <xdr:spPr>
        <a:xfrm>
          <a:off x="13293725" y="443670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90780</xdr:rowOff>
    </xdr:from>
    <xdr:ext cx="560923" cy="259045"/>
    <xdr:sp macro="" textlink="">
      <xdr:nvSpPr>
        <xdr:cNvPr id="137" name="債務償還比率該当値テキスト">
          <a:extLst>
            <a:ext uri="{FF2B5EF4-FFF2-40B4-BE49-F238E27FC236}">
              <a16:creationId xmlns:a16="http://schemas.microsoft.com/office/drawing/2014/main" id="{990ED4C2-45BA-4F61-AABF-F89294421E88}"/>
            </a:ext>
          </a:extLst>
        </xdr:cNvPr>
        <xdr:cNvSpPr txBox="1"/>
      </xdr:nvSpPr>
      <xdr:spPr>
        <a:xfrm>
          <a:off x="13379450" y="4297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164507</xdr:rowOff>
    </xdr:from>
    <xdr:to>
      <xdr:col>72</xdr:col>
      <xdr:colOff>123825</xdr:colOff>
      <xdr:row>27</xdr:row>
      <xdr:rowOff>94657</xdr:rowOff>
    </xdr:to>
    <xdr:sp macro="" textlink="">
      <xdr:nvSpPr>
        <xdr:cNvPr id="138" name="楕円 137">
          <a:extLst>
            <a:ext uri="{FF2B5EF4-FFF2-40B4-BE49-F238E27FC236}">
              <a16:creationId xmlns:a16="http://schemas.microsoft.com/office/drawing/2014/main" id="{A18D06BE-1C28-49CE-93B1-D09580DB0679}"/>
            </a:ext>
          </a:extLst>
        </xdr:cNvPr>
        <xdr:cNvSpPr/>
      </xdr:nvSpPr>
      <xdr:spPr>
        <a:xfrm>
          <a:off x="12646025" y="437138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43857</xdr:rowOff>
    </xdr:from>
    <xdr:to>
      <xdr:col>76</xdr:col>
      <xdr:colOff>22225</xdr:colOff>
      <xdr:row>27</xdr:row>
      <xdr:rowOff>118703</xdr:rowOff>
    </xdr:to>
    <xdr:cxnSp macro="">
      <xdr:nvCxnSpPr>
        <xdr:cNvPr id="139" name="直線コネクタ 138">
          <a:extLst>
            <a:ext uri="{FF2B5EF4-FFF2-40B4-BE49-F238E27FC236}">
              <a16:creationId xmlns:a16="http://schemas.microsoft.com/office/drawing/2014/main" id="{C729A52A-6FB8-455F-87EB-557D142812BC}"/>
            </a:ext>
          </a:extLst>
        </xdr:cNvPr>
        <xdr:cNvCxnSpPr/>
      </xdr:nvCxnSpPr>
      <xdr:spPr>
        <a:xfrm>
          <a:off x="12693650" y="4419007"/>
          <a:ext cx="638175" cy="7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84635</xdr:rowOff>
    </xdr:from>
    <xdr:to>
      <xdr:col>68</xdr:col>
      <xdr:colOff>123825</xdr:colOff>
      <xdr:row>28</xdr:row>
      <xdr:rowOff>14785</xdr:rowOff>
    </xdr:to>
    <xdr:sp macro="" textlink="">
      <xdr:nvSpPr>
        <xdr:cNvPr id="140" name="楕円 139">
          <a:extLst>
            <a:ext uri="{FF2B5EF4-FFF2-40B4-BE49-F238E27FC236}">
              <a16:creationId xmlns:a16="http://schemas.microsoft.com/office/drawing/2014/main" id="{73B07608-138A-440D-9647-834300424852}"/>
            </a:ext>
          </a:extLst>
        </xdr:cNvPr>
        <xdr:cNvSpPr/>
      </xdr:nvSpPr>
      <xdr:spPr>
        <a:xfrm>
          <a:off x="11960225" y="445978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43857</xdr:rowOff>
    </xdr:from>
    <xdr:to>
      <xdr:col>72</xdr:col>
      <xdr:colOff>73025</xdr:colOff>
      <xdr:row>27</xdr:row>
      <xdr:rowOff>135435</xdr:rowOff>
    </xdr:to>
    <xdr:cxnSp macro="">
      <xdr:nvCxnSpPr>
        <xdr:cNvPr id="141" name="直線コネクタ 140">
          <a:extLst>
            <a:ext uri="{FF2B5EF4-FFF2-40B4-BE49-F238E27FC236}">
              <a16:creationId xmlns:a16="http://schemas.microsoft.com/office/drawing/2014/main" id="{F040E620-0B94-45F1-B05E-7D560EB3E1D3}"/>
            </a:ext>
          </a:extLst>
        </xdr:cNvPr>
        <xdr:cNvCxnSpPr/>
      </xdr:nvCxnSpPr>
      <xdr:spPr>
        <a:xfrm flipV="1">
          <a:off x="12007850" y="4419007"/>
          <a:ext cx="685800" cy="8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81216</xdr:rowOff>
    </xdr:from>
    <xdr:to>
      <xdr:col>64</xdr:col>
      <xdr:colOff>123825</xdr:colOff>
      <xdr:row>28</xdr:row>
      <xdr:rowOff>11366</xdr:rowOff>
    </xdr:to>
    <xdr:sp macro="" textlink="">
      <xdr:nvSpPr>
        <xdr:cNvPr id="142" name="楕円 141">
          <a:extLst>
            <a:ext uri="{FF2B5EF4-FFF2-40B4-BE49-F238E27FC236}">
              <a16:creationId xmlns:a16="http://schemas.microsoft.com/office/drawing/2014/main" id="{C697954E-8EA8-470C-B416-8480F25EEA9B}"/>
            </a:ext>
          </a:extLst>
        </xdr:cNvPr>
        <xdr:cNvSpPr/>
      </xdr:nvSpPr>
      <xdr:spPr>
        <a:xfrm>
          <a:off x="11274425" y="4456366"/>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132016</xdr:rowOff>
    </xdr:from>
    <xdr:to>
      <xdr:col>68</xdr:col>
      <xdr:colOff>73025</xdr:colOff>
      <xdr:row>27</xdr:row>
      <xdr:rowOff>135435</xdr:rowOff>
    </xdr:to>
    <xdr:cxnSp macro="">
      <xdr:nvCxnSpPr>
        <xdr:cNvPr id="143" name="直線コネクタ 142">
          <a:extLst>
            <a:ext uri="{FF2B5EF4-FFF2-40B4-BE49-F238E27FC236}">
              <a16:creationId xmlns:a16="http://schemas.microsoft.com/office/drawing/2014/main" id="{B75BFB5E-69D7-4898-BA4C-70F2FE918746}"/>
            </a:ext>
          </a:extLst>
        </xdr:cNvPr>
        <xdr:cNvCxnSpPr/>
      </xdr:nvCxnSpPr>
      <xdr:spPr>
        <a:xfrm>
          <a:off x="11322050" y="4503991"/>
          <a:ext cx="685800" cy="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109453</xdr:rowOff>
    </xdr:from>
    <xdr:to>
      <xdr:col>60</xdr:col>
      <xdr:colOff>123825</xdr:colOff>
      <xdr:row>27</xdr:row>
      <xdr:rowOff>39603</xdr:rowOff>
    </xdr:to>
    <xdr:sp macro="" textlink="">
      <xdr:nvSpPr>
        <xdr:cNvPr id="144" name="楕円 143">
          <a:extLst>
            <a:ext uri="{FF2B5EF4-FFF2-40B4-BE49-F238E27FC236}">
              <a16:creationId xmlns:a16="http://schemas.microsoft.com/office/drawing/2014/main" id="{AAD7BF0D-6EDA-4584-AE97-E21AB7E4EDA5}"/>
            </a:ext>
          </a:extLst>
        </xdr:cNvPr>
        <xdr:cNvSpPr/>
      </xdr:nvSpPr>
      <xdr:spPr>
        <a:xfrm>
          <a:off x="10588625" y="431632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160253</xdr:rowOff>
    </xdr:from>
    <xdr:to>
      <xdr:col>64</xdr:col>
      <xdr:colOff>73025</xdr:colOff>
      <xdr:row>27</xdr:row>
      <xdr:rowOff>132016</xdr:rowOff>
    </xdr:to>
    <xdr:cxnSp macro="">
      <xdr:nvCxnSpPr>
        <xdr:cNvPr id="145" name="直線コネクタ 144">
          <a:extLst>
            <a:ext uri="{FF2B5EF4-FFF2-40B4-BE49-F238E27FC236}">
              <a16:creationId xmlns:a16="http://schemas.microsoft.com/office/drawing/2014/main" id="{52EF494E-FA38-4926-8C84-F3EEC41B1F18}"/>
            </a:ext>
          </a:extLst>
        </xdr:cNvPr>
        <xdr:cNvCxnSpPr/>
      </xdr:nvCxnSpPr>
      <xdr:spPr>
        <a:xfrm>
          <a:off x="10636250" y="4373478"/>
          <a:ext cx="685800" cy="13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30</xdr:row>
      <xdr:rowOff>104887</xdr:rowOff>
    </xdr:from>
    <xdr:ext cx="560923" cy="259045"/>
    <xdr:sp macro="" textlink="">
      <xdr:nvSpPr>
        <xdr:cNvPr id="146" name="n_1aveValue債務償還比率">
          <a:extLst>
            <a:ext uri="{FF2B5EF4-FFF2-40B4-BE49-F238E27FC236}">
              <a16:creationId xmlns:a16="http://schemas.microsoft.com/office/drawing/2014/main" id="{97279A86-22A5-4483-B9C9-EFD5183E6432}"/>
            </a:ext>
          </a:extLst>
        </xdr:cNvPr>
        <xdr:cNvSpPr txBox="1"/>
      </xdr:nvSpPr>
      <xdr:spPr>
        <a:xfrm>
          <a:off x="12441763" y="49594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30</xdr:row>
      <xdr:rowOff>102908</xdr:rowOff>
    </xdr:from>
    <xdr:ext cx="560923" cy="259045"/>
    <xdr:sp macro="" textlink="">
      <xdr:nvSpPr>
        <xdr:cNvPr id="147" name="n_2aveValue債務償還比率">
          <a:extLst>
            <a:ext uri="{FF2B5EF4-FFF2-40B4-BE49-F238E27FC236}">
              <a16:creationId xmlns:a16="http://schemas.microsoft.com/office/drawing/2014/main" id="{482B8343-99B7-41DC-A9BE-76992BAC19F4}"/>
            </a:ext>
          </a:extLst>
        </xdr:cNvPr>
        <xdr:cNvSpPr txBox="1"/>
      </xdr:nvSpPr>
      <xdr:spPr>
        <a:xfrm>
          <a:off x="11765488" y="49638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28</xdr:row>
      <xdr:rowOff>87234</xdr:rowOff>
    </xdr:from>
    <xdr:ext cx="560923" cy="259045"/>
    <xdr:sp macro="" textlink="">
      <xdr:nvSpPr>
        <xdr:cNvPr id="148" name="n_3aveValue債務償還比率">
          <a:extLst>
            <a:ext uri="{FF2B5EF4-FFF2-40B4-BE49-F238E27FC236}">
              <a16:creationId xmlns:a16="http://schemas.microsoft.com/office/drawing/2014/main" id="{546C47A7-BAF5-4EE6-9D1A-E1129169C23F}"/>
            </a:ext>
          </a:extLst>
        </xdr:cNvPr>
        <xdr:cNvSpPr txBox="1"/>
      </xdr:nvSpPr>
      <xdr:spPr>
        <a:xfrm>
          <a:off x="11079688" y="46179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28</xdr:row>
      <xdr:rowOff>17067</xdr:rowOff>
    </xdr:from>
    <xdr:ext cx="560923" cy="259045"/>
    <xdr:sp macro="" textlink="">
      <xdr:nvSpPr>
        <xdr:cNvPr id="149" name="n_4aveValue債務償還比率">
          <a:extLst>
            <a:ext uri="{FF2B5EF4-FFF2-40B4-BE49-F238E27FC236}">
              <a16:creationId xmlns:a16="http://schemas.microsoft.com/office/drawing/2014/main" id="{E464DF07-4288-4202-9DA9-C24A06C28099}"/>
            </a:ext>
          </a:extLst>
        </xdr:cNvPr>
        <xdr:cNvSpPr txBox="1"/>
      </xdr:nvSpPr>
      <xdr:spPr>
        <a:xfrm>
          <a:off x="10393888" y="455096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25</xdr:row>
      <xdr:rowOff>111184</xdr:rowOff>
    </xdr:from>
    <xdr:ext cx="560923" cy="259045"/>
    <xdr:sp macro="" textlink="">
      <xdr:nvSpPr>
        <xdr:cNvPr id="150" name="n_1mainValue債務償還比率">
          <a:extLst>
            <a:ext uri="{FF2B5EF4-FFF2-40B4-BE49-F238E27FC236}">
              <a16:creationId xmlns:a16="http://schemas.microsoft.com/office/drawing/2014/main" id="{861911CA-FB40-49DE-8E2B-6E3249C3CE7D}"/>
            </a:ext>
          </a:extLst>
        </xdr:cNvPr>
        <xdr:cNvSpPr txBox="1"/>
      </xdr:nvSpPr>
      <xdr:spPr>
        <a:xfrm>
          <a:off x="12441763" y="415930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26</xdr:row>
      <xdr:rowOff>31312</xdr:rowOff>
    </xdr:from>
    <xdr:ext cx="560923" cy="259045"/>
    <xdr:sp macro="" textlink="">
      <xdr:nvSpPr>
        <xdr:cNvPr id="151" name="n_2mainValue債務償還比率">
          <a:extLst>
            <a:ext uri="{FF2B5EF4-FFF2-40B4-BE49-F238E27FC236}">
              <a16:creationId xmlns:a16="http://schemas.microsoft.com/office/drawing/2014/main" id="{BD963271-EA08-4066-B619-70CF958AEAFF}"/>
            </a:ext>
          </a:extLst>
        </xdr:cNvPr>
        <xdr:cNvSpPr txBox="1"/>
      </xdr:nvSpPr>
      <xdr:spPr>
        <a:xfrm>
          <a:off x="11765488" y="423818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26</xdr:row>
      <xdr:rowOff>27893</xdr:rowOff>
    </xdr:from>
    <xdr:ext cx="560923" cy="259045"/>
    <xdr:sp macro="" textlink="">
      <xdr:nvSpPr>
        <xdr:cNvPr id="152" name="n_3mainValue債務償還比率">
          <a:extLst>
            <a:ext uri="{FF2B5EF4-FFF2-40B4-BE49-F238E27FC236}">
              <a16:creationId xmlns:a16="http://schemas.microsoft.com/office/drawing/2014/main" id="{297CC063-21BB-48F1-AF3D-C1EF79CB1E73}"/>
            </a:ext>
          </a:extLst>
        </xdr:cNvPr>
        <xdr:cNvSpPr txBox="1"/>
      </xdr:nvSpPr>
      <xdr:spPr>
        <a:xfrm>
          <a:off x="11079688" y="42411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25</xdr:row>
      <xdr:rowOff>56130</xdr:rowOff>
    </xdr:from>
    <xdr:ext cx="560923" cy="259045"/>
    <xdr:sp macro="" textlink="">
      <xdr:nvSpPr>
        <xdr:cNvPr id="153" name="n_4mainValue債務償還比率">
          <a:extLst>
            <a:ext uri="{FF2B5EF4-FFF2-40B4-BE49-F238E27FC236}">
              <a16:creationId xmlns:a16="http://schemas.microsoft.com/office/drawing/2014/main" id="{21DC2B94-A960-4954-83C8-D865F2ADD987}"/>
            </a:ext>
          </a:extLst>
        </xdr:cNvPr>
        <xdr:cNvSpPr txBox="1"/>
      </xdr:nvSpPr>
      <xdr:spPr>
        <a:xfrm>
          <a:off x="10393888" y="41042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4" name="正方形/長方形 153">
          <a:extLst>
            <a:ext uri="{FF2B5EF4-FFF2-40B4-BE49-F238E27FC236}">
              <a16:creationId xmlns:a16="http://schemas.microsoft.com/office/drawing/2014/main" id="{402AB554-08CF-4313-BF9A-161512D1A1EB}"/>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5" name="正方形/長方形 154">
          <a:extLst>
            <a:ext uri="{FF2B5EF4-FFF2-40B4-BE49-F238E27FC236}">
              <a16:creationId xmlns:a16="http://schemas.microsoft.com/office/drawing/2014/main" id="{718C9CA7-4AD4-44C1-B246-7D4A021D8031}"/>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6" name="テキスト ボックス 155">
          <a:extLst>
            <a:ext uri="{FF2B5EF4-FFF2-40B4-BE49-F238E27FC236}">
              <a16:creationId xmlns:a16="http://schemas.microsoft.com/office/drawing/2014/main" id="{4994094E-C11D-43D5-9A97-8BBC06A4A488}"/>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7" name="テキスト ボックス 156">
          <a:extLst>
            <a:ext uri="{FF2B5EF4-FFF2-40B4-BE49-F238E27FC236}">
              <a16:creationId xmlns:a16="http://schemas.microsoft.com/office/drawing/2014/main" id="{7FCC31E7-DCB4-4920-A4C1-AC5978C6A6AB}"/>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8" name="テキスト ボックス 157">
          <a:extLst>
            <a:ext uri="{FF2B5EF4-FFF2-40B4-BE49-F238E27FC236}">
              <a16:creationId xmlns:a16="http://schemas.microsoft.com/office/drawing/2014/main" id="{88BE7B7D-1671-41FB-8823-F4507414E141}"/>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9" name="テキスト ボックス 158">
          <a:extLst>
            <a:ext uri="{FF2B5EF4-FFF2-40B4-BE49-F238E27FC236}">
              <a16:creationId xmlns:a16="http://schemas.microsoft.com/office/drawing/2014/main" id="{8CF78910-2E9D-4401-B2E1-3915EFF81E3D}"/>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483F00F-4CD8-4FB3-9944-B14C3E5D26BA}"/>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939A08A-D0A4-4083-97F7-BCA8DBCB493F}"/>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B22A13B-880C-4759-8338-7215B56FF06A}"/>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27B0D53-2A3A-4CE6-8EC3-A642805FB7D9}"/>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4065556-B0F6-4605-8F7C-98C46A4CE6BE}"/>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F743A86-23C7-42C8-A482-24F48D1D9719}"/>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DE18912-493A-4081-88C9-C14FFA39BF62}"/>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9BAFB58-934A-468F-B0F6-CE079983C7BB}"/>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0F621B3-AB2C-4169-AB44-3587A2FBF19F}"/>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910229C-6E62-4AB3-B8D3-1369249AA72E}"/>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780,053
764,795
4,190.52
446,162,997
437,322,620
6,557,720
252,493,624
813,626,189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1085203-C614-4F90-83A3-6BB0838198AB}"/>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56C2DA1-2C1F-4E8D-A5D4-50E68C7C00C8}"/>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61AB0F2-64C5-4ACB-A2D3-3CBB5D2DF6EA}"/>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C275B25-7AF7-4CF0-86B8-997E43DBBF72}"/>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6ABA461-D1B5-4B4A-AE83-6F5CA3DC597B}"/>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BCEA601-37DB-42E7-8540-F75E532EED82}"/>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23D2DE8-67E2-4E16-ADD1-E924CD036D53}"/>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ED46763-87C4-4AD7-A085-A6CC2C7BB0B4}"/>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631CE20-88DA-48B4-9429-892D88C940B0}"/>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668C0C8-CD14-4B66-BF6B-97452097C54B}"/>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8A96A52-0876-4AF9-B5F3-7F92545AA5D7}"/>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36B1B9F-9ABC-4030-8B0D-1A55EBACFDAF}"/>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2F4B3D8-0EA3-47E7-85D2-91E7931CA707}"/>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7C0231C-062E-4536-865D-EE390485D73C}"/>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6DEB706-0234-4347-9135-C09895219671}"/>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3FF5959-F802-48D0-A469-1254269AF07F}"/>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3AA10A1-6100-48B7-9C47-7EDC4B398441}"/>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C51A4165-F419-4255-AFAF-092B8AE8E919}"/>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2B4CE617-7017-48E4-99B0-ECB52F4B0D88}"/>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B37284AD-3CFF-4E8F-91F2-EE61699485D8}"/>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36786A8B-0EDB-4DF4-BF44-42998E270FD9}"/>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91D2D24A-9FCB-46AE-8B38-35C51CF47798}"/>
            </a:ext>
          </a:extLst>
        </xdr:cNvPr>
        <xdr:cNvSpPr txBox="1"/>
      </xdr:nvSpPr>
      <xdr:spPr>
        <a:xfrm>
          <a:off x="638175" y="3362325"/>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8BDDD4F9-A6A0-44B9-823B-D0D5D48CD384}"/>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AC0CC6A5-A2F9-459A-9F97-1FD6FB25463C}"/>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1EEA98F2-F15D-4441-A362-3E5073FEC2BE}"/>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7D698558-B45A-41E9-9A70-850A3445B8FD}"/>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B0E00AB7-455F-4072-B9AF-55241BA91732}"/>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0A5FF5AA-16CC-48DF-A66B-CE866CF74BD3}"/>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A811E52-F8C2-43E1-8E27-7BD2F857E5DD}"/>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FC9A16F-7D38-4854-A7E0-B09A944EEFE5}"/>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334E40A-87CA-4E43-B272-D40382D3BCA9}"/>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81C78127-099E-437B-ADC7-2AD9F7A7223D}"/>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02F475C-C5F6-4EAE-8C19-FAFE3CDB77E4}"/>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1500C049-7AFB-420B-969D-B7E71C64BF69}"/>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C2D47355-57F5-41EA-AC4E-7D8CCEE4BDB8}"/>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F7300AD-41E0-4615-A624-F75365C7FD51}"/>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948F2CE-71E9-4551-A03F-50C9D5EFC1FD}"/>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396D858-2070-49CE-9848-890ED20F2871}"/>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7015B06-5396-40B8-AF6F-808B789E72AA}"/>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423FCC9-915E-4DF3-9BDA-35DC53BEE8ED}"/>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25C34D6-6ACD-46AD-8BAA-838476CFDF79}"/>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20D4E476-A020-44D3-B86A-0F23DFFA67EC}"/>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1E3211C-946D-4B60-9596-6C76654AE0FF}"/>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B2B4A8C8-F92A-45CC-89EB-D904A14E3E5C}"/>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23F8D8D-4852-4BCD-8B1E-B62EE0F11B6A}"/>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72390</xdr:rowOff>
    </xdr:from>
    <xdr:to>
      <xdr:col>24</xdr:col>
      <xdr:colOff>62865</xdr:colOff>
      <xdr:row>41</xdr:row>
      <xdr:rowOff>95250</xdr:rowOff>
    </xdr:to>
    <xdr:cxnSp macro="">
      <xdr:nvCxnSpPr>
        <xdr:cNvPr id="57" name="直線コネクタ 56">
          <a:extLst>
            <a:ext uri="{FF2B5EF4-FFF2-40B4-BE49-F238E27FC236}">
              <a16:creationId xmlns:a16="http://schemas.microsoft.com/office/drawing/2014/main" id="{345DB69A-D93D-4242-BA20-196B9D1D52ED}"/>
            </a:ext>
          </a:extLst>
        </xdr:cNvPr>
        <xdr:cNvCxnSpPr/>
      </xdr:nvCxnSpPr>
      <xdr:spPr>
        <a:xfrm flipV="1">
          <a:off x="4179570" y="5574665"/>
          <a:ext cx="1270" cy="1159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99077</xdr:rowOff>
    </xdr:from>
    <xdr:ext cx="405111" cy="259045"/>
    <xdr:sp macro="" textlink="">
      <xdr:nvSpPr>
        <xdr:cNvPr id="58" name="【道路】&#10;有形固定資産減価償却率最小値テキスト">
          <a:extLst>
            <a:ext uri="{FF2B5EF4-FFF2-40B4-BE49-F238E27FC236}">
              <a16:creationId xmlns:a16="http://schemas.microsoft.com/office/drawing/2014/main" id="{CF1FE117-F5F5-45DF-BA44-31EE1D8A58D5}"/>
            </a:ext>
          </a:extLst>
        </xdr:cNvPr>
        <xdr:cNvSpPr txBox="1"/>
      </xdr:nvSpPr>
      <xdr:spPr>
        <a:xfrm>
          <a:off x="4229100" y="674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95250</xdr:rowOff>
    </xdr:from>
    <xdr:to>
      <xdr:col>24</xdr:col>
      <xdr:colOff>152400</xdr:colOff>
      <xdr:row>41</xdr:row>
      <xdr:rowOff>95250</xdr:rowOff>
    </xdr:to>
    <xdr:cxnSp macro="">
      <xdr:nvCxnSpPr>
        <xdr:cNvPr id="59" name="直線コネクタ 58">
          <a:extLst>
            <a:ext uri="{FF2B5EF4-FFF2-40B4-BE49-F238E27FC236}">
              <a16:creationId xmlns:a16="http://schemas.microsoft.com/office/drawing/2014/main" id="{92930307-60A3-495E-8F66-98FB37476D9D}"/>
            </a:ext>
          </a:extLst>
        </xdr:cNvPr>
        <xdr:cNvCxnSpPr/>
      </xdr:nvCxnSpPr>
      <xdr:spPr>
        <a:xfrm>
          <a:off x="4105275" y="67341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19067</xdr:rowOff>
    </xdr:from>
    <xdr:ext cx="405111" cy="259045"/>
    <xdr:sp macro="" textlink="">
      <xdr:nvSpPr>
        <xdr:cNvPr id="60" name="【道路】&#10;有形固定資産減価償却率最大値テキスト">
          <a:extLst>
            <a:ext uri="{FF2B5EF4-FFF2-40B4-BE49-F238E27FC236}">
              <a16:creationId xmlns:a16="http://schemas.microsoft.com/office/drawing/2014/main" id="{7E1A70AE-03E0-4AF1-A82A-F92E09C6DEFB}"/>
            </a:ext>
          </a:extLst>
        </xdr:cNvPr>
        <xdr:cNvSpPr txBox="1"/>
      </xdr:nvSpPr>
      <xdr:spPr>
        <a:xfrm>
          <a:off x="4229100" y="5362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72390</xdr:rowOff>
    </xdr:from>
    <xdr:to>
      <xdr:col>24</xdr:col>
      <xdr:colOff>152400</xdr:colOff>
      <xdr:row>34</xdr:row>
      <xdr:rowOff>72390</xdr:rowOff>
    </xdr:to>
    <xdr:cxnSp macro="">
      <xdr:nvCxnSpPr>
        <xdr:cNvPr id="61" name="直線コネクタ 60">
          <a:extLst>
            <a:ext uri="{FF2B5EF4-FFF2-40B4-BE49-F238E27FC236}">
              <a16:creationId xmlns:a16="http://schemas.microsoft.com/office/drawing/2014/main" id="{4AC6B15F-8E51-495E-858F-306D0C1DDCFF}"/>
            </a:ext>
          </a:extLst>
        </xdr:cNvPr>
        <xdr:cNvCxnSpPr/>
      </xdr:nvCxnSpPr>
      <xdr:spPr>
        <a:xfrm>
          <a:off x="4105275" y="557466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59707</xdr:rowOff>
    </xdr:from>
    <xdr:ext cx="405111" cy="259045"/>
    <xdr:sp macro="" textlink="">
      <xdr:nvSpPr>
        <xdr:cNvPr id="62" name="【道路】&#10;有形固定資産減価償却率平均値テキスト">
          <a:extLst>
            <a:ext uri="{FF2B5EF4-FFF2-40B4-BE49-F238E27FC236}">
              <a16:creationId xmlns:a16="http://schemas.microsoft.com/office/drawing/2014/main" id="{8EAA3F66-4A0F-41A2-9958-E3457F676CE6}"/>
            </a:ext>
          </a:extLst>
        </xdr:cNvPr>
        <xdr:cNvSpPr txBox="1"/>
      </xdr:nvSpPr>
      <xdr:spPr>
        <a:xfrm>
          <a:off x="4229100" y="6050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36830</xdr:rowOff>
    </xdr:from>
    <xdr:to>
      <xdr:col>24</xdr:col>
      <xdr:colOff>114300</xdr:colOff>
      <xdr:row>38</xdr:row>
      <xdr:rowOff>138430</xdr:rowOff>
    </xdr:to>
    <xdr:sp macro="" textlink="">
      <xdr:nvSpPr>
        <xdr:cNvPr id="63" name="フローチャート: 判断 62">
          <a:extLst>
            <a:ext uri="{FF2B5EF4-FFF2-40B4-BE49-F238E27FC236}">
              <a16:creationId xmlns:a16="http://schemas.microsoft.com/office/drawing/2014/main" id="{B676206B-B21D-4845-B157-01F62E7BCEB6}"/>
            </a:ext>
          </a:extLst>
        </xdr:cNvPr>
        <xdr:cNvSpPr/>
      </xdr:nvSpPr>
      <xdr:spPr>
        <a:xfrm>
          <a:off x="4124325" y="61899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59690</xdr:rowOff>
    </xdr:from>
    <xdr:to>
      <xdr:col>20</xdr:col>
      <xdr:colOff>38100</xdr:colOff>
      <xdr:row>38</xdr:row>
      <xdr:rowOff>161290</xdr:rowOff>
    </xdr:to>
    <xdr:sp macro="" textlink="">
      <xdr:nvSpPr>
        <xdr:cNvPr id="64" name="フローチャート: 判断 63">
          <a:extLst>
            <a:ext uri="{FF2B5EF4-FFF2-40B4-BE49-F238E27FC236}">
              <a16:creationId xmlns:a16="http://schemas.microsoft.com/office/drawing/2014/main" id="{FA30D563-C536-4CC3-AE33-417D7B98F2FC}"/>
            </a:ext>
          </a:extLst>
        </xdr:cNvPr>
        <xdr:cNvSpPr/>
      </xdr:nvSpPr>
      <xdr:spPr>
        <a:xfrm>
          <a:off x="3381375" y="621284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5" name="フローチャート: 判断 64">
          <a:extLst>
            <a:ext uri="{FF2B5EF4-FFF2-40B4-BE49-F238E27FC236}">
              <a16:creationId xmlns:a16="http://schemas.microsoft.com/office/drawing/2014/main" id="{B9CB0127-106F-4A61-805F-FB160911E06D}"/>
            </a:ext>
          </a:extLst>
        </xdr:cNvPr>
        <xdr:cNvSpPr/>
      </xdr:nvSpPr>
      <xdr:spPr>
        <a:xfrm>
          <a:off x="2571750" y="617918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6" name="フローチャート: 判断 65">
          <a:extLst>
            <a:ext uri="{FF2B5EF4-FFF2-40B4-BE49-F238E27FC236}">
              <a16:creationId xmlns:a16="http://schemas.microsoft.com/office/drawing/2014/main" id="{0CAF9BD9-B59B-40CA-AC3B-2B4611A8744F}"/>
            </a:ext>
          </a:extLst>
        </xdr:cNvPr>
        <xdr:cNvSpPr/>
      </xdr:nvSpPr>
      <xdr:spPr>
        <a:xfrm>
          <a:off x="1781175" y="60280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71120</xdr:rowOff>
    </xdr:from>
    <xdr:to>
      <xdr:col>6</xdr:col>
      <xdr:colOff>38100</xdr:colOff>
      <xdr:row>36</xdr:row>
      <xdr:rowOff>1270</xdr:rowOff>
    </xdr:to>
    <xdr:sp macro="" textlink="">
      <xdr:nvSpPr>
        <xdr:cNvPr id="67" name="フローチャート: 判断 66">
          <a:extLst>
            <a:ext uri="{FF2B5EF4-FFF2-40B4-BE49-F238E27FC236}">
              <a16:creationId xmlns:a16="http://schemas.microsoft.com/office/drawing/2014/main" id="{57063E35-F638-4168-B3C7-1716E31AC5C4}"/>
            </a:ext>
          </a:extLst>
        </xdr:cNvPr>
        <xdr:cNvSpPr/>
      </xdr:nvSpPr>
      <xdr:spPr>
        <a:xfrm>
          <a:off x="981075" y="57353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E583214-FDB6-4469-A851-91F2E35A7221}"/>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F2AB2B3-592F-4915-A1F3-2D2A982214B6}"/>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A37A22B-AC63-465B-88E9-AB9C3E9DD3B5}"/>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9C4859E-E423-439E-85FB-DAA35AF2A805}"/>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C27573F-129F-412B-9DD5-33CE5CA1B9CE}"/>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44450</xdr:rowOff>
    </xdr:from>
    <xdr:to>
      <xdr:col>24</xdr:col>
      <xdr:colOff>114300</xdr:colOff>
      <xdr:row>41</xdr:row>
      <xdr:rowOff>146050</xdr:rowOff>
    </xdr:to>
    <xdr:sp macro="" textlink="">
      <xdr:nvSpPr>
        <xdr:cNvPr id="73" name="楕円 72">
          <a:extLst>
            <a:ext uri="{FF2B5EF4-FFF2-40B4-BE49-F238E27FC236}">
              <a16:creationId xmlns:a16="http://schemas.microsoft.com/office/drawing/2014/main" id="{7F700491-2CBE-4B7B-A93A-84BD346C9033}"/>
            </a:ext>
          </a:extLst>
        </xdr:cNvPr>
        <xdr:cNvSpPr/>
      </xdr:nvSpPr>
      <xdr:spPr>
        <a:xfrm>
          <a:off x="4124325" y="66865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130827</xdr:rowOff>
    </xdr:from>
    <xdr:ext cx="405111" cy="259045"/>
    <xdr:sp macro="" textlink="">
      <xdr:nvSpPr>
        <xdr:cNvPr id="74" name="【道路】&#10;有形固定資産減価償却率該当値テキスト">
          <a:extLst>
            <a:ext uri="{FF2B5EF4-FFF2-40B4-BE49-F238E27FC236}">
              <a16:creationId xmlns:a16="http://schemas.microsoft.com/office/drawing/2014/main" id="{FB398D65-EEA4-4376-BED8-8B6D3B9EADB5}"/>
            </a:ext>
          </a:extLst>
        </xdr:cNvPr>
        <xdr:cNvSpPr txBox="1"/>
      </xdr:nvSpPr>
      <xdr:spPr>
        <a:xfrm>
          <a:off x="4229100" y="660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154940</xdr:rowOff>
    </xdr:from>
    <xdr:to>
      <xdr:col>20</xdr:col>
      <xdr:colOff>38100</xdr:colOff>
      <xdr:row>41</xdr:row>
      <xdr:rowOff>85090</xdr:rowOff>
    </xdr:to>
    <xdr:sp macro="" textlink="">
      <xdr:nvSpPr>
        <xdr:cNvPr id="75" name="楕円 74">
          <a:extLst>
            <a:ext uri="{FF2B5EF4-FFF2-40B4-BE49-F238E27FC236}">
              <a16:creationId xmlns:a16="http://schemas.microsoft.com/office/drawing/2014/main" id="{94669C68-0916-4BF5-9E0F-90A07D1FA412}"/>
            </a:ext>
          </a:extLst>
        </xdr:cNvPr>
        <xdr:cNvSpPr/>
      </xdr:nvSpPr>
      <xdr:spPr>
        <a:xfrm>
          <a:off x="3381375" y="663194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34290</xdr:rowOff>
    </xdr:from>
    <xdr:to>
      <xdr:col>24</xdr:col>
      <xdr:colOff>63500</xdr:colOff>
      <xdr:row>41</xdr:row>
      <xdr:rowOff>95250</xdr:rowOff>
    </xdr:to>
    <xdr:cxnSp macro="">
      <xdr:nvCxnSpPr>
        <xdr:cNvPr id="76" name="直線コネクタ 75">
          <a:extLst>
            <a:ext uri="{FF2B5EF4-FFF2-40B4-BE49-F238E27FC236}">
              <a16:creationId xmlns:a16="http://schemas.microsoft.com/office/drawing/2014/main" id="{57DF82DD-90A0-4AF6-B983-451B7C4E623C}"/>
            </a:ext>
          </a:extLst>
        </xdr:cNvPr>
        <xdr:cNvCxnSpPr/>
      </xdr:nvCxnSpPr>
      <xdr:spPr>
        <a:xfrm>
          <a:off x="3429000" y="6670040"/>
          <a:ext cx="752475" cy="6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113030</xdr:rowOff>
    </xdr:from>
    <xdr:to>
      <xdr:col>15</xdr:col>
      <xdr:colOff>101600</xdr:colOff>
      <xdr:row>41</xdr:row>
      <xdr:rowOff>43180</xdr:rowOff>
    </xdr:to>
    <xdr:sp macro="" textlink="">
      <xdr:nvSpPr>
        <xdr:cNvPr id="77" name="楕円 76">
          <a:extLst>
            <a:ext uri="{FF2B5EF4-FFF2-40B4-BE49-F238E27FC236}">
              <a16:creationId xmlns:a16="http://schemas.microsoft.com/office/drawing/2014/main" id="{B82452E6-91A6-487A-BFD4-503BF0F5B768}"/>
            </a:ext>
          </a:extLst>
        </xdr:cNvPr>
        <xdr:cNvSpPr/>
      </xdr:nvSpPr>
      <xdr:spPr>
        <a:xfrm>
          <a:off x="2571750" y="659003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163830</xdr:rowOff>
    </xdr:from>
    <xdr:to>
      <xdr:col>19</xdr:col>
      <xdr:colOff>177800</xdr:colOff>
      <xdr:row>41</xdr:row>
      <xdr:rowOff>34290</xdr:rowOff>
    </xdr:to>
    <xdr:cxnSp macro="">
      <xdr:nvCxnSpPr>
        <xdr:cNvPr id="78" name="直線コネクタ 77">
          <a:extLst>
            <a:ext uri="{FF2B5EF4-FFF2-40B4-BE49-F238E27FC236}">
              <a16:creationId xmlns:a16="http://schemas.microsoft.com/office/drawing/2014/main" id="{3BA39469-9861-4A9D-9417-E1E36720B87B}"/>
            </a:ext>
          </a:extLst>
        </xdr:cNvPr>
        <xdr:cNvCxnSpPr/>
      </xdr:nvCxnSpPr>
      <xdr:spPr>
        <a:xfrm>
          <a:off x="2619375" y="6637655"/>
          <a:ext cx="80962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55880</xdr:rowOff>
    </xdr:from>
    <xdr:to>
      <xdr:col>10</xdr:col>
      <xdr:colOff>165100</xdr:colOff>
      <xdr:row>40</xdr:row>
      <xdr:rowOff>157480</xdr:rowOff>
    </xdr:to>
    <xdr:sp macro="" textlink="">
      <xdr:nvSpPr>
        <xdr:cNvPr id="79" name="楕円 78">
          <a:extLst>
            <a:ext uri="{FF2B5EF4-FFF2-40B4-BE49-F238E27FC236}">
              <a16:creationId xmlns:a16="http://schemas.microsoft.com/office/drawing/2014/main" id="{3865A592-1628-4022-81DA-4E19BE6617B6}"/>
            </a:ext>
          </a:extLst>
        </xdr:cNvPr>
        <xdr:cNvSpPr/>
      </xdr:nvSpPr>
      <xdr:spPr>
        <a:xfrm>
          <a:off x="1781175" y="653288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106680</xdr:rowOff>
    </xdr:from>
    <xdr:to>
      <xdr:col>15</xdr:col>
      <xdr:colOff>50800</xdr:colOff>
      <xdr:row>40</xdr:row>
      <xdr:rowOff>163830</xdr:rowOff>
    </xdr:to>
    <xdr:cxnSp macro="">
      <xdr:nvCxnSpPr>
        <xdr:cNvPr id="80" name="直線コネクタ 79">
          <a:extLst>
            <a:ext uri="{FF2B5EF4-FFF2-40B4-BE49-F238E27FC236}">
              <a16:creationId xmlns:a16="http://schemas.microsoft.com/office/drawing/2014/main" id="{A851C57A-ED4C-4BC4-86EC-1BB1A8FE5190}"/>
            </a:ext>
          </a:extLst>
        </xdr:cNvPr>
        <xdr:cNvCxnSpPr/>
      </xdr:nvCxnSpPr>
      <xdr:spPr>
        <a:xfrm>
          <a:off x="1828800" y="6580505"/>
          <a:ext cx="7905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6367</xdr:rowOff>
    </xdr:from>
    <xdr:ext cx="405111" cy="259045"/>
    <xdr:sp macro="" textlink="">
      <xdr:nvSpPr>
        <xdr:cNvPr id="81" name="n_1aveValue【道路】&#10;有形固定資産減価償却率">
          <a:extLst>
            <a:ext uri="{FF2B5EF4-FFF2-40B4-BE49-F238E27FC236}">
              <a16:creationId xmlns:a16="http://schemas.microsoft.com/office/drawing/2014/main" id="{D85CAF40-42AC-47CA-9031-5A0ECFB1D40F}"/>
            </a:ext>
          </a:extLst>
        </xdr:cNvPr>
        <xdr:cNvSpPr txBox="1"/>
      </xdr:nvSpPr>
      <xdr:spPr>
        <a:xfrm>
          <a:off x="3239144" y="6000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82" name="n_2aveValue【道路】&#10;有形固定資産減価償却率">
          <a:extLst>
            <a:ext uri="{FF2B5EF4-FFF2-40B4-BE49-F238E27FC236}">
              <a16:creationId xmlns:a16="http://schemas.microsoft.com/office/drawing/2014/main" id="{C9519B9D-81FC-48A0-8766-671CEADB1C50}"/>
            </a:ext>
          </a:extLst>
        </xdr:cNvPr>
        <xdr:cNvSpPr txBox="1"/>
      </xdr:nvSpPr>
      <xdr:spPr>
        <a:xfrm>
          <a:off x="2439044" y="5973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154957</xdr:rowOff>
    </xdr:from>
    <xdr:ext cx="405111" cy="259045"/>
    <xdr:sp macro="" textlink="">
      <xdr:nvSpPr>
        <xdr:cNvPr id="83" name="n_3aveValue【道路】&#10;有形固定資産減価償却率">
          <a:extLst>
            <a:ext uri="{FF2B5EF4-FFF2-40B4-BE49-F238E27FC236}">
              <a16:creationId xmlns:a16="http://schemas.microsoft.com/office/drawing/2014/main" id="{8E9B0A3A-E6C3-49C2-A46B-F0BFE5A28625}"/>
            </a:ext>
          </a:extLst>
        </xdr:cNvPr>
        <xdr:cNvSpPr txBox="1"/>
      </xdr:nvSpPr>
      <xdr:spPr>
        <a:xfrm>
          <a:off x="1648469" y="58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17797</xdr:rowOff>
    </xdr:from>
    <xdr:ext cx="405111" cy="259045"/>
    <xdr:sp macro="" textlink="">
      <xdr:nvSpPr>
        <xdr:cNvPr id="84" name="n_4aveValue【道路】&#10;有形固定資産減価償却率">
          <a:extLst>
            <a:ext uri="{FF2B5EF4-FFF2-40B4-BE49-F238E27FC236}">
              <a16:creationId xmlns:a16="http://schemas.microsoft.com/office/drawing/2014/main" id="{0FA4723B-6727-4AAD-80D3-75EDBA93A169}"/>
            </a:ext>
          </a:extLst>
        </xdr:cNvPr>
        <xdr:cNvSpPr txBox="1"/>
      </xdr:nvSpPr>
      <xdr:spPr>
        <a:xfrm>
          <a:off x="848369" y="55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76217</xdr:rowOff>
    </xdr:from>
    <xdr:ext cx="405111" cy="259045"/>
    <xdr:sp macro="" textlink="">
      <xdr:nvSpPr>
        <xdr:cNvPr id="85" name="n_1mainValue【道路】&#10;有形固定資産減価償却率">
          <a:extLst>
            <a:ext uri="{FF2B5EF4-FFF2-40B4-BE49-F238E27FC236}">
              <a16:creationId xmlns:a16="http://schemas.microsoft.com/office/drawing/2014/main" id="{A65A3F44-375A-41F2-BA13-79E4E9F53471}"/>
            </a:ext>
          </a:extLst>
        </xdr:cNvPr>
        <xdr:cNvSpPr txBox="1"/>
      </xdr:nvSpPr>
      <xdr:spPr>
        <a:xfrm>
          <a:off x="32391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34307</xdr:rowOff>
    </xdr:from>
    <xdr:ext cx="405111" cy="259045"/>
    <xdr:sp macro="" textlink="">
      <xdr:nvSpPr>
        <xdr:cNvPr id="86" name="n_2mainValue【道路】&#10;有形固定資産減価償却率">
          <a:extLst>
            <a:ext uri="{FF2B5EF4-FFF2-40B4-BE49-F238E27FC236}">
              <a16:creationId xmlns:a16="http://schemas.microsoft.com/office/drawing/2014/main" id="{D5954932-E847-4576-9C8E-F950967F7423}"/>
            </a:ext>
          </a:extLst>
        </xdr:cNvPr>
        <xdr:cNvSpPr txBox="1"/>
      </xdr:nvSpPr>
      <xdr:spPr>
        <a:xfrm>
          <a:off x="2439044" y="667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148607</xdr:rowOff>
    </xdr:from>
    <xdr:ext cx="405111" cy="259045"/>
    <xdr:sp macro="" textlink="">
      <xdr:nvSpPr>
        <xdr:cNvPr id="87" name="n_3mainValue【道路】&#10;有形固定資産減価償却率">
          <a:extLst>
            <a:ext uri="{FF2B5EF4-FFF2-40B4-BE49-F238E27FC236}">
              <a16:creationId xmlns:a16="http://schemas.microsoft.com/office/drawing/2014/main" id="{FDF71228-CF6F-4CA8-BAEE-DB1624C27C25}"/>
            </a:ext>
          </a:extLst>
        </xdr:cNvPr>
        <xdr:cNvSpPr txBox="1"/>
      </xdr:nvSpPr>
      <xdr:spPr>
        <a:xfrm>
          <a:off x="1648469" y="662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8573CA9D-0C9E-4E2B-835C-2D8C7244D91A}"/>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9" name="正方形/長方形 88">
          <a:extLst>
            <a:ext uri="{FF2B5EF4-FFF2-40B4-BE49-F238E27FC236}">
              <a16:creationId xmlns:a16="http://schemas.microsoft.com/office/drawing/2014/main" id="{BE5BD38E-3376-4B5D-BD20-C22AA39749A8}"/>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90" name="正方形/長方形 89">
          <a:extLst>
            <a:ext uri="{FF2B5EF4-FFF2-40B4-BE49-F238E27FC236}">
              <a16:creationId xmlns:a16="http://schemas.microsoft.com/office/drawing/2014/main" id="{F34F3C77-BA11-4D42-AA71-B1ABAD3097D5}"/>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1" name="正方形/長方形 90">
          <a:extLst>
            <a:ext uri="{FF2B5EF4-FFF2-40B4-BE49-F238E27FC236}">
              <a16:creationId xmlns:a16="http://schemas.microsoft.com/office/drawing/2014/main" id="{9C6AD55D-282D-4FC8-AB0A-BC846C46B413}"/>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2" name="正方形/長方形 91">
          <a:extLst>
            <a:ext uri="{FF2B5EF4-FFF2-40B4-BE49-F238E27FC236}">
              <a16:creationId xmlns:a16="http://schemas.microsoft.com/office/drawing/2014/main" id="{79DF9518-877E-44B3-B8CE-A3E4B6A4589F}"/>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72D2C0CE-ACF2-46CE-A076-369759F471C9}"/>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94" name="テキスト ボックス 93">
          <a:extLst>
            <a:ext uri="{FF2B5EF4-FFF2-40B4-BE49-F238E27FC236}">
              <a16:creationId xmlns:a16="http://schemas.microsoft.com/office/drawing/2014/main" id="{ACD8D03A-30A4-4249-A0F0-4FE2BB5A93FF}"/>
            </a:ext>
          </a:extLst>
        </xdr:cNvPr>
        <xdr:cNvSpPr txBox="1"/>
      </xdr:nvSpPr>
      <xdr:spPr>
        <a:xfrm>
          <a:off x="5915025" y="48577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900153DA-478C-4DD5-9B6C-61528A499693}"/>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F92E5A57-0BD3-4119-93A8-536A5C99F165}"/>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D72F0C6E-6B2F-439A-B656-AA088F942081}"/>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6AB15C3A-BB2F-4B06-B532-21510A0FAFC6}"/>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9ECBAF16-60AF-4688-AC34-29593447EF71}"/>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BC03722A-3645-4E9E-B830-2A123B416DB8}"/>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273938FF-EB54-4048-A5A4-522BB2131AA9}"/>
            </a:ext>
          </a:extLst>
        </xdr:cNvPr>
        <xdr:cNvSpPr txBox="1"/>
      </xdr:nvSpPr>
      <xdr:spPr>
        <a:xfrm>
          <a:off x="5478976" y="59887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B8277348-321B-4C28-AE37-5C00980CF4EB}"/>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870BA288-FF3F-4F1C-B918-97B9CC0406A0}"/>
            </a:ext>
          </a:extLst>
        </xdr:cNvPr>
        <xdr:cNvSpPr txBox="1"/>
      </xdr:nvSpPr>
      <xdr:spPr>
        <a:xfrm>
          <a:off x="5478976" y="56267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A7C02442-41E5-43F3-A05D-081695050671}"/>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a:extLst>
            <a:ext uri="{FF2B5EF4-FFF2-40B4-BE49-F238E27FC236}">
              <a16:creationId xmlns:a16="http://schemas.microsoft.com/office/drawing/2014/main" id="{C3E8C5DD-6084-49CC-8AB2-15543D5C21CC}"/>
            </a:ext>
          </a:extLst>
        </xdr:cNvPr>
        <xdr:cNvSpPr txBox="1"/>
      </xdr:nvSpPr>
      <xdr:spPr>
        <a:xfrm>
          <a:off x="5478976" y="5264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4F72B367-2C04-467F-ACBC-514BA411FB7B}"/>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a:extLst>
            <a:ext uri="{FF2B5EF4-FFF2-40B4-BE49-F238E27FC236}">
              <a16:creationId xmlns:a16="http://schemas.microsoft.com/office/drawing/2014/main" id="{CD105282-E00B-4A65-8F42-914B4343F2CE}"/>
            </a:ext>
          </a:extLst>
        </xdr:cNvPr>
        <xdr:cNvSpPr txBox="1"/>
      </xdr:nvSpPr>
      <xdr:spPr>
        <a:xfrm>
          <a:off x="5478976"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4972CCC8-6C7E-4190-9565-527F7823EF71}"/>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110261</xdr:rowOff>
    </xdr:from>
    <xdr:to>
      <xdr:col>54</xdr:col>
      <xdr:colOff>189865</xdr:colOff>
      <xdr:row>41</xdr:row>
      <xdr:rowOff>140360</xdr:rowOff>
    </xdr:to>
    <xdr:cxnSp macro="">
      <xdr:nvCxnSpPr>
        <xdr:cNvPr id="109" name="直線コネクタ 108">
          <a:extLst>
            <a:ext uri="{FF2B5EF4-FFF2-40B4-BE49-F238E27FC236}">
              <a16:creationId xmlns:a16="http://schemas.microsoft.com/office/drawing/2014/main" id="{50C34A9F-78AC-4723-91E2-93111CC60955}"/>
            </a:ext>
          </a:extLst>
        </xdr:cNvPr>
        <xdr:cNvCxnSpPr/>
      </xdr:nvCxnSpPr>
      <xdr:spPr>
        <a:xfrm flipV="1">
          <a:off x="9427845" y="5612536"/>
          <a:ext cx="1270" cy="1169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144187</xdr:rowOff>
    </xdr:from>
    <xdr:ext cx="469744" cy="259045"/>
    <xdr:sp macro="" textlink="">
      <xdr:nvSpPr>
        <xdr:cNvPr id="110" name="【道路】&#10;一人当たり延長最小値テキスト">
          <a:extLst>
            <a:ext uri="{FF2B5EF4-FFF2-40B4-BE49-F238E27FC236}">
              <a16:creationId xmlns:a16="http://schemas.microsoft.com/office/drawing/2014/main" id="{51437425-7ED3-4030-AD9A-6072F96BCF67}"/>
            </a:ext>
          </a:extLst>
        </xdr:cNvPr>
        <xdr:cNvSpPr txBox="1"/>
      </xdr:nvSpPr>
      <xdr:spPr>
        <a:xfrm>
          <a:off x="9477375" y="67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140360</xdr:rowOff>
    </xdr:from>
    <xdr:to>
      <xdr:col>55</xdr:col>
      <xdr:colOff>88900</xdr:colOff>
      <xdr:row>41</xdr:row>
      <xdr:rowOff>140360</xdr:rowOff>
    </xdr:to>
    <xdr:cxnSp macro="">
      <xdr:nvCxnSpPr>
        <xdr:cNvPr id="111" name="直線コネクタ 110">
          <a:extLst>
            <a:ext uri="{FF2B5EF4-FFF2-40B4-BE49-F238E27FC236}">
              <a16:creationId xmlns:a16="http://schemas.microsoft.com/office/drawing/2014/main" id="{2C7DA77A-53C4-404A-9583-4F6A743A3376}"/>
            </a:ext>
          </a:extLst>
        </xdr:cNvPr>
        <xdr:cNvCxnSpPr/>
      </xdr:nvCxnSpPr>
      <xdr:spPr>
        <a:xfrm>
          <a:off x="9363075" y="678246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56938</xdr:rowOff>
    </xdr:from>
    <xdr:ext cx="534377" cy="259045"/>
    <xdr:sp macro="" textlink="">
      <xdr:nvSpPr>
        <xdr:cNvPr id="112" name="【道路】&#10;一人当たり延長最大値テキスト">
          <a:extLst>
            <a:ext uri="{FF2B5EF4-FFF2-40B4-BE49-F238E27FC236}">
              <a16:creationId xmlns:a16="http://schemas.microsoft.com/office/drawing/2014/main" id="{1B5C73E0-56DB-4B29-BE1E-72C21900932D}"/>
            </a:ext>
          </a:extLst>
        </xdr:cNvPr>
        <xdr:cNvSpPr txBox="1"/>
      </xdr:nvSpPr>
      <xdr:spPr>
        <a:xfrm>
          <a:off x="9477375" y="540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110261</xdr:rowOff>
    </xdr:from>
    <xdr:to>
      <xdr:col>55</xdr:col>
      <xdr:colOff>88900</xdr:colOff>
      <xdr:row>34</xdr:row>
      <xdr:rowOff>110261</xdr:rowOff>
    </xdr:to>
    <xdr:cxnSp macro="">
      <xdr:nvCxnSpPr>
        <xdr:cNvPr id="113" name="直線コネクタ 112">
          <a:extLst>
            <a:ext uri="{FF2B5EF4-FFF2-40B4-BE49-F238E27FC236}">
              <a16:creationId xmlns:a16="http://schemas.microsoft.com/office/drawing/2014/main" id="{580D5C4C-A60A-49DB-A0AE-4AF97F02CD02}"/>
            </a:ext>
          </a:extLst>
        </xdr:cNvPr>
        <xdr:cNvCxnSpPr/>
      </xdr:nvCxnSpPr>
      <xdr:spPr>
        <a:xfrm>
          <a:off x="9363075" y="561253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89196</xdr:rowOff>
    </xdr:from>
    <xdr:ext cx="469744" cy="259045"/>
    <xdr:sp macro="" textlink="">
      <xdr:nvSpPr>
        <xdr:cNvPr id="114" name="【道路】&#10;一人当たり延長平均値テキスト">
          <a:extLst>
            <a:ext uri="{FF2B5EF4-FFF2-40B4-BE49-F238E27FC236}">
              <a16:creationId xmlns:a16="http://schemas.microsoft.com/office/drawing/2014/main" id="{86859728-FE81-4D0A-8337-DA0E0C2690A1}"/>
            </a:ext>
          </a:extLst>
        </xdr:cNvPr>
        <xdr:cNvSpPr txBox="1"/>
      </xdr:nvSpPr>
      <xdr:spPr>
        <a:xfrm>
          <a:off x="9477375" y="64010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66319</xdr:rowOff>
    </xdr:from>
    <xdr:to>
      <xdr:col>55</xdr:col>
      <xdr:colOff>50800</xdr:colOff>
      <xdr:row>40</xdr:row>
      <xdr:rowOff>167919</xdr:rowOff>
    </xdr:to>
    <xdr:sp macro="" textlink="">
      <xdr:nvSpPr>
        <xdr:cNvPr id="115" name="フローチャート: 判断 114">
          <a:extLst>
            <a:ext uri="{FF2B5EF4-FFF2-40B4-BE49-F238E27FC236}">
              <a16:creationId xmlns:a16="http://schemas.microsoft.com/office/drawing/2014/main" id="{8258C21D-8E27-4B25-8F9F-9F5FEF9A2AE3}"/>
            </a:ext>
          </a:extLst>
        </xdr:cNvPr>
        <xdr:cNvSpPr/>
      </xdr:nvSpPr>
      <xdr:spPr>
        <a:xfrm>
          <a:off x="9401175" y="654649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81559</xdr:rowOff>
    </xdr:from>
    <xdr:to>
      <xdr:col>50</xdr:col>
      <xdr:colOff>165100</xdr:colOff>
      <xdr:row>41</xdr:row>
      <xdr:rowOff>11709</xdr:rowOff>
    </xdr:to>
    <xdr:sp macro="" textlink="">
      <xdr:nvSpPr>
        <xdr:cNvPr id="116" name="フローチャート: 判断 115">
          <a:extLst>
            <a:ext uri="{FF2B5EF4-FFF2-40B4-BE49-F238E27FC236}">
              <a16:creationId xmlns:a16="http://schemas.microsoft.com/office/drawing/2014/main" id="{D8C2CE3B-3262-409A-8CD7-4094CC771AFE}"/>
            </a:ext>
          </a:extLst>
        </xdr:cNvPr>
        <xdr:cNvSpPr/>
      </xdr:nvSpPr>
      <xdr:spPr>
        <a:xfrm>
          <a:off x="8639175" y="656173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63119</xdr:rowOff>
    </xdr:from>
    <xdr:to>
      <xdr:col>46</xdr:col>
      <xdr:colOff>38100</xdr:colOff>
      <xdr:row>40</xdr:row>
      <xdr:rowOff>164719</xdr:rowOff>
    </xdr:to>
    <xdr:sp macro="" textlink="">
      <xdr:nvSpPr>
        <xdr:cNvPr id="117" name="フローチャート: 判断 116">
          <a:extLst>
            <a:ext uri="{FF2B5EF4-FFF2-40B4-BE49-F238E27FC236}">
              <a16:creationId xmlns:a16="http://schemas.microsoft.com/office/drawing/2014/main" id="{66965D0A-8F0D-437B-AA17-E5D2581A17E2}"/>
            </a:ext>
          </a:extLst>
        </xdr:cNvPr>
        <xdr:cNvSpPr/>
      </xdr:nvSpPr>
      <xdr:spPr>
        <a:xfrm>
          <a:off x="7839075" y="654329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161036</xdr:rowOff>
    </xdr:from>
    <xdr:to>
      <xdr:col>41</xdr:col>
      <xdr:colOff>101600</xdr:colOff>
      <xdr:row>41</xdr:row>
      <xdr:rowOff>91186</xdr:rowOff>
    </xdr:to>
    <xdr:sp macro="" textlink="">
      <xdr:nvSpPr>
        <xdr:cNvPr id="118" name="フローチャート: 判断 117">
          <a:extLst>
            <a:ext uri="{FF2B5EF4-FFF2-40B4-BE49-F238E27FC236}">
              <a16:creationId xmlns:a16="http://schemas.microsoft.com/office/drawing/2014/main" id="{E4C8855B-827F-4B80-BBCA-6B9EB0DF89F9}"/>
            </a:ext>
          </a:extLst>
        </xdr:cNvPr>
        <xdr:cNvSpPr/>
      </xdr:nvSpPr>
      <xdr:spPr>
        <a:xfrm>
          <a:off x="7029450" y="6641211"/>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22733</xdr:rowOff>
    </xdr:from>
    <xdr:to>
      <xdr:col>36</xdr:col>
      <xdr:colOff>165100</xdr:colOff>
      <xdr:row>41</xdr:row>
      <xdr:rowOff>124333</xdr:rowOff>
    </xdr:to>
    <xdr:sp macro="" textlink="">
      <xdr:nvSpPr>
        <xdr:cNvPr id="119" name="フローチャート: 判断 118">
          <a:extLst>
            <a:ext uri="{FF2B5EF4-FFF2-40B4-BE49-F238E27FC236}">
              <a16:creationId xmlns:a16="http://schemas.microsoft.com/office/drawing/2014/main" id="{BAA398A8-22B8-4866-9610-60515836E9B7}"/>
            </a:ext>
          </a:extLst>
        </xdr:cNvPr>
        <xdr:cNvSpPr/>
      </xdr:nvSpPr>
      <xdr:spPr>
        <a:xfrm>
          <a:off x="6238875" y="66648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9E0EB2D1-6CE5-4D15-8734-DA2EFF3F035A}"/>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FB9580D1-3E73-45E3-AEF1-47DED4D9C9DB}"/>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3D4FA5D-D00F-4057-894E-0368D88EE332}"/>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F3EE1A2-96EE-48AD-91A9-D8E0F4DE321C}"/>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A97E881-7D4A-466D-B803-42DBC5E271C4}"/>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164084</xdr:rowOff>
    </xdr:from>
    <xdr:to>
      <xdr:col>55</xdr:col>
      <xdr:colOff>50800</xdr:colOff>
      <xdr:row>41</xdr:row>
      <xdr:rowOff>94234</xdr:rowOff>
    </xdr:to>
    <xdr:sp macro="" textlink="">
      <xdr:nvSpPr>
        <xdr:cNvPr id="125" name="楕円 124">
          <a:extLst>
            <a:ext uri="{FF2B5EF4-FFF2-40B4-BE49-F238E27FC236}">
              <a16:creationId xmlns:a16="http://schemas.microsoft.com/office/drawing/2014/main" id="{55183843-2019-4AE9-B9CD-E4B6898BDD38}"/>
            </a:ext>
          </a:extLst>
        </xdr:cNvPr>
        <xdr:cNvSpPr/>
      </xdr:nvSpPr>
      <xdr:spPr>
        <a:xfrm>
          <a:off x="9401175" y="6637909"/>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79011</xdr:rowOff>
    </xdr:from>
    <xdr:ext cx="469744" cy="259045"/>
    <xdr:sp macro="" textlink="">
      <xdr:nvSpPr>
        <xdr:cNvPr id="126" name="【道路】&#10;一人当たり延長該当値テキスト">
          <a:extLst>
            <a:ext uri="{FF2B5EF4-FFF2-40B4-BE49-F238E27FC236}">
              <a16:creationId xmlns:a16="http://schemas.microsoft.com/office/drawing/2014/main" id="{533A4794-0014-41A7-89DF-7F6B73E8C8B7}"/>
            </a:ext>
          </a:extLst>
        </xdr:cNvPr>
        <xdr:cNvSpPr txBox="1"/>
      </xdr:nvSpPr>
      <xdr:spPr>
        <a:xfrm>
          <a:off x="9477375" y="655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165456</xdr:rowOff>
    </xdr:from>
    <xdr:to>
      <xdr:col>50</xdr:col>
      <xdr:colOff>165100</xdr:colOff>
      <xdr:row>41</xdr:row>
      <xdr:rowOff>95606</xdr:rowOff>
    </xdr:to>
    <xdr:sp macro="" textlink="">
      <xdr:nvSpPr>
        <xdr:cNvPr id="127" name="楕円 126">
          <a:extLst>
            <a:ext uri="{FF2B5EF4-FFF2-40B4-BE49-F238E27FC236}">
              <a16:creationId xmlns:a16="http://schemas.microsoft.com/office/drawing/2014/main" id="{5FDD256A-7188-4FC9-9B52-9AD8924AA67F}"/>
            </a:ext>
          </a:extLst>
        </xdr:cNvPr>
        <xdr:cNvSpPr/>
      </xdr:nvSpPr>
      <xdr:spPr>
        <a:xfrm>
          <a:off x="8639175" y="663928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43434</xdr:rowOff>
    </xdr:from>
    <xdr:to>
      <xdr:col>55</xdr:col>
      <xdr:colOff>0</xdr:colOff>
      <xdr:row>41</xdr:row>
      <xdr:rowOff>44806</xdr:rowOff>
    </xdr:to>
    <xdr:cxnSp macro="">
      <xdr:nvCxnSpPr>
        <xdr:cNvPr id="128" name="直線コネクタ 127">
          <a:extLst>
            <a:ext uri="{FF2B5EF4-FFF2-40B4-BE49-F238E27FC236}">
              <a16:creationId xmlns:a16="http://schemas.microsoft.com/office/drawing/2014/main" id="{5AE15EC1-E06B-4F06-98A9-9F41E63D7700}"/>
            </a:ext>
          </a:extLst>
        </xdr:cNvPr>
        <xdr:cNvCxnSpPr/>
      </xdr:nvCxnSpPr>
      <xdr:spPr>
        <a:xfrm flipV="1">
          <a:off x="8686800" y="6685534"/>
          <a:ext cx="74295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165227</xdr:rowOff>
    </xdr:from>
    <xdr:to>
      <xdr:col>46</xdr:col>
      <xdr:colOff>38100</xdr:colOff>
      <xdr:row>41</xdr:row>
      <xdr:rowOff>95377</xdr:rowOff>
    </xdr:to>
    <xdr:sp macro="" textlink="">
      <xdr:nvSpPr>
        <xdr:cNvPr id="129" name="楕円 128">
          <a:extLst>
            <a:ext uri="{FF2B5EF4-FFF2-40B4-BE49-F238E27FC236}">
              <a16:creationId xmlns:a16="http://schemas.microsoft.com/office/drawing/2014/main" id="{A506D736-9415-4415-87DD-583541674240}"/>
            </a:ext>
          </a:extLst>
        </xdr:cNvPr>
        <xdr:cNvSpPr/>
      </xdr:nvSpPr>
      <xdr:spPr>
        <a:xfrm>
          <a:off x="7839075" y="663905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44577</xdr:rowOff>
    </xdr:from>
    <xdr:to>
      <xdr:col>50</xdr:col>
      <xdr:colOff>114300</xdr:colOff>
      <xdr:row>41</xdr:row>
      <xdr:rowOff>44806</xdr:rowOff>
    </xdr:to>
    <xdr:cxnSp macro="">
      <xdr:nvCxnSpPr>
        <xdr:cNvPr id="130" name="直線コネクタ 129">
          <a:extLst>
            <a:ext uri="{FF2B5EF4-FFF2-40B4-BE49-F238E27FC236}">
              <a16:creationId xmlns:a16="http://schemas.microsoft.com/office/drawing/2014/main" id="{6B2E3572-5838-4B2A-98FD-5259AC82992E}"/>
            </a:ext>
          </a:extLst>
        </xdr:cNvPr>
        <xdr:cNvCxnSpPr/>
      </xdr:nvCxnSpPr>
      <xdr:spPr>
        <a:xfrm>
          <a:off x="7886700" y="6686677"/>
          <a:ext cx="8001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167056</xdr:rowOff>
    </xdr:from>
    <xdr:to>
      <xdr:col>41</xdr:col>
      <xdr:colOff>101600</xdr:colOff>
      <xdr:row>41</xdr:row>
      <xdr:rowOff>97206</xdr:rowOff>
    </xdr:to>
    <xdr:sp macro="" textlink="">
      <xdr:nvSpPr>
        <xdr:cNvPr id="131" name="楕円 130">
          <a:extLst>
            <a:ext uri="{FF2B5EF4-FFF2-40B4-BE49-F238E27FC236}">
              <a16:creationId xmlns:a16="http://schemas.microsoft.com/office/drawing/2014/main" id="{53D980C2-7CA3-477B-9C18-98FE7340C9F4}"/>
            </a:ext>
          </a:extLst>
        </xdr:cNvPr>
        <xdr:cNvSpPr/>
      </xdr:nvSpPr>
      <xdr:spPr>
        <a:xfrm>
          <a:off x="7029450" y="664088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44577</xdr:rowOff>
    </xdr:from>
    <xdr:to>
      <xdr:col>45</xdr:col>
      <xdr:colOff>177800</xdr:colOff>
      <xdr:row>41</xdr:row>
      <xdr:rowOff>46406</xdr:rowOff>
    </xdr:to>
    <xdr:cxnSp macro="">
      <xdr:nvCxnSpPr>
        <xdr:cNvPr id="132" name="直線コネクタ 131">
          <a:extLst>
            <a:ext uri="{FF2B5EF4-FFF2-40B4-BE49-F238E27FC236}">
              <a16:creationId xmlns:a16="http://schemas.microsoft.com/office/drawing/2014/main" id="{EF15BD3C-2491-40FD-8459-88BFA5748FDE}"/>
            </a:ext>
          </a:extLst>
        </xdr:cNvPr>
        <xdr:cNvCxnSpPr/>
      </xdr:nvCxnSpPr>
      <xdr:spPr>
        <a:xfrm flipV="1">
          <a:off x="7077075" y="6686677"/>
          <a:ext cx="809625"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28236</xdr:rowOff>
    </xdr:from>
    <xdr:ext cx="469744" cy="259045"/>
    <xdr:sp macro="" textlink="">
      <xdr:nvSpPr>
        <xdr:cNvPr id="133" name="n_1aveValue【道路】&#10;一人当たり延長">
          <a:extLst>
            <a:ext uri="{FF2B5EF4-FFF2-40B4-BE49-F238E27FC236}">
              <a16:creationId xmlns:a16="http://schemas.microsoft.com/office/drawing/2014/main" id="{571658CF-55CD-498B-A76E-6128B01BF485}"/>
            </a:ext>
          </a:extLst>
        </xdr:cNvPr>
        <xdr:cNvSpPr txBox="1"/>
      </xdr:nvSpPr>
      <xdr:spPr>
        <a:xfrm>
          <a:off x="8458277" y="634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9796</xdr:rowOff>
    </xdr:from>
    <xdr:ext cx="469744" cy="259045"/>
    <xdr:sp macro="" textlink="">
      <xdr:nvSpPr>
        <xdr:cNvPr id="134" name="n_2aveValue【道路】&#10;一人当たり延長">
          <a:extLst>
            <a:ext uri="{FF2B5EF4-FFF2-40B4-BE49-F238E27FC236}">
              <a16:creationId xmlns:a16="http://schemas.microsoft.com/office/drawing/2014/main" id="{C175FF7B-7365-42E1-ABA2-3963CB843B82}"/>
            </a:ext>
          </a:extLst>
        </xdr:cNvPr>
        <xdr:cNvSpPr txBox="1"/>
      </xdr:nvSpPr>
      <xdr:spPr>
        <a:xfrm>
          <a:off x="7677227" y="632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107713</xdr:rowOff>
    </xdr:from>
    <xdr:ext cx="469744" cy="259045"/>
    <xdr:sp macro="" textlink="">
      <xdr:nvSpPr>
        <xdr:cNvPr id="135" name="n_3aveValue【道路】&#10;一人当たり延長">
          <a:extLst>
            <a:ext uri="{FF2B5EF4-FFF2-40B4-BE49-F238E27FC236}">
              <a16:creationId xmlns:a16="http://schemas.microsoft.com/office/drawing/2014/main" id="{A38BCCA0-B879-4D3B-8610-0B942B79E01C}"/>
            </a:ext>
          </a:extLst>
        </xdr:cNvPr>
        <xdr:cNvSpPr txBox="1"/>
      </xdr:nvSpPr>
      <xdr:spPr>
        <a:xfrm>
          <a:off x="6867602" y="6419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140860</xdr:rowOff>
    </xdr:from>
    <xdr:ext cx="469744" cy="259045"/>
    <xdr:sp macro="" textlink="">
      <xdr:nvSpPr>
        <xdr:cNvPr id="136" name="n_4aveValue【道路】&#10;一人当たり延長">
          <a:extLst>
            <a:ext uri="{FF2B5EF4-FFF2-40B4-BE49-F238E27FC236}">
              <a16:creationId xmlns:a16="http://schemas.microsoft.com/office/drawing/2014/main" id="{4D7013F0-48C5-40FD-A2D6-17CC3C168D80}"/>
            </a:ext>
          </a:extLst>
        </xdr:cNvPr>
        <xdr:cNvSpPr txBox="1"/>
      </xdr:nvSpPr>
      <xdr:spPr>
        <a:xfrm>
          <a:off x="6067502" y="6459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86733</xdr:rowOff>
    </xdr:from>
    <xdr:ext cx="469744" cy="259045"/>
    <xdr:sp macro="" textlink="">
      <xdr:nvSpPr>
        <xdr:cNvPr id="137" name="n_1mainValue【道路】&#10;一人当たり延長">
          <a:extLst>
            <a:ext uri="{FF2B5EF4-FFF2-40B4-BE49-F238E27FC236}">
              <a16:creationId xmlns:a16="http://schemas.microsoft.com/office/drawing/2014/main" id="{B618C0C9-D65A-4901-B96B-2A2A3D818F3E}"/>
            </a:ext>
          </a:extLst>
        </xdr:cNvPr>
        <xdr:cNvSpPr txBox="1"/>
      </xdr:nvSpPr>
      <xdr:spPr>
        <a:xfrm>
          <a:off x="8458277" y="672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86504</xdr:rowOff>
    </xdr:from>
    <xdr:ext cx="469744" cy="259045"/>
    <xdr:sp macro="" textlink="">
      <xdr:nvSpPr>
        <xdr:cNvPr id="138" name="n_2mainValue【道路】&#10;一人当たり延長">
          <a:extLst>
            <a:ext uri="{FF2B5EF4-FFF2-40B4-BE49-F238E27FC236}">
              <a16:creationId xmlns:a16="http://schemas.microsoft.com/office/drawing/2014/main" id="{A49C27F2-2540-49FF-96E6-EAD2B511E9A8}"/>
            </a:ext>
          </a:extLst>
        </xdr:cNvPr>
        <xdr:cNvSpPr txBox="1"/>
      </xdr:nvSpPr>
      <xdr:spPr>
        <a:xfrm>
          <a:off x="7677227" y="672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88333</xdr:rowOff>
    </xdr:from>
    <xdr:ext cx="469744" cy="259045"/>
    <xdr:sp macro="" textlink="">
      <xdr:nvSpPr>
        <xdr:cNvPr id="139" name="n_3mainValue【道路】&#10;一人当たり延長">
          <a:extLst>
            <a:ext uri="{FF2B5EF4-FFF2-40B4-BE49-F238E27FC236}">
              <a16:creationId xmlns:a16="http://schemas.microsoft.com/office/drawing/2014/main" id="{27F54A9C-E7A6-4490-BBF7-F1C4A9BA1D98}"/>
            </a:ext>
          </a:extLst>
        </xdr:cNvPr>
        <xdr:cNvSpPr txBox="1"/>
      </xdr:nvSpPr>
      <xdr:spPr>
        <a:xfrm>
          <a:off x="6867602" y="672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454B46EB-D28B-4788-A0D6-05C5A6E94121}"/>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41" name="正方形/長方形 140">
          <a:extLst>
            <a:ext uri="{FF2B5EF4-FFF2-40B4-BE49-F238E27FC236}">
              <a16:creationId xmlns:a16="http://schemas.microsoft.com/office/drawing/2014/main" id="{34B961EF-462C-4E07-913E-0ABBEC1A05CF}"/>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42" name="正方形/長方形 141">
          <a:extLst>
            <a:ext uri="{FF2B5EF4-FFF2-40B4-BE49-F238E27FC236}">
              <a16:creationId xmlns:a16="http://schemas.microsoft.com/office/drawing/2014/main" id="{7A6C7934-78B3-41AF-96E4-40D7D51A3B4E}"/>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43" name="正方形/長方形 142">
          <a:extLst>
            <a:ext uri="{FF2B5EF4-FFF2-40B4-BE49-F238E27FC236}">
              <a16:creationId xmlns:a16="http://schemas.microsoft.com/office/drawing/2014/main" id="{AB6E191F-ADBC-4472-835C-2960396729B2}"/>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44" name="正方形/長方形 143">
          <a:extLst>
            <a:ext uri="{FF2B5EF4-FFF2-40B4-BE49-F238E27FC236}">
              <a16:creationId xmlns:a16="http://schemas.microsoft.com/office/drawing/2014/main" id="{49A543EA-6264-44F3-B240-1016D522B551}"/>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196EEAE7-C41F-495C-ACC2-1B69CD97D45A}"/>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EA3B2DFF-3CA7-4CA1-923C-914B7CD09CCD}"/>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172F42A9-0DEE-49E2-AE60-11C228375120}"/>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8" name="テキスト ボックス 147">
          <a:extLst>
            <a:ext uri="{FF2B5EF4-FFF2-40B4-BE49-F238E27FC236}">
              <a16:creationId xmlns:a16="http://schemas.microsoft.com/office/drawing/2014/main" id="{5CB71140-8329-4241-A35D-DAB86686E66D}"/>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D0745D18-AF2A-446F-9E15-379DDFEEC153}"/>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a:extLst>
            <a:ext uri="{FF2B5EF4-FFF2-40B4-BE49-F238E27FC236}">
              <a16:creationId xmlns:a16="http://schemas.microsoft.com/office/drawing/2014/main" id="{CBADAB51-6C24-421D-8D05-DC7F1CC1A5A8}"/>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6FF4688D-EFA8-4899-91B6-EED8D60FCDE8}"/>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001BC693-7249-4B8F-BC06-0B64B6468A77}"/>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4271B48C-0D78-4735-B0C9-51ABFA8A624A}"/>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F45BEEC0-D4BC-44FE-81B8-0F647E21F0D0}"/>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2E630FC4-5D22-4C06-89CA-6B086BA57C67}"/>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F3309F01-061C-4D43-9FE9-80B0464BF9AE}"/>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504DF7C4-4C9C-46C0-99B7-02707A3D58CB}"/>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8" name="テキスト ボックス 157">
          <a:extLst>
            <a:ext uri="{FF2B5EF4-FFF2-40B4-BE49-F238E27FC236}">
              <a16:creationId xmlns:a16="http://schemas.microsoft.com/office/drawing/2014/main" id="{92793634-C863-4A7B-B586-69D0B1A29659}"/>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06FC66EE-03BA-46F3-80F9-F0D812BFC6F9}"/>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0" name="テキスト ボックス 159">
          <a:extLst>
            <a:ext uri="{FF2B5EF4-FFF2-40B4-BE49-F238E27FC236}">
              <a16:creationId xmlns:a16="http://schemas.microsoft.com/office/drawing/2014/main" id="{4059CF5B-A53E-46D3-8DF4-199875F17AD1}"/>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id="{20D70EE1-4152-40CF-B738-55E63E525468}"/>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140970</xdr:rowOff>
    </xdr:from>
    <xdr:to>
      <xdr:col>24</xdr:col>
      <xdr:colOff>62865</xdr:colOff>
      <xdr:row>63</xdr:row>
      <xdr:rowOff>34290</xdr:rowOff>
    </xdr:to>
    <xdr:cxnSp macro="">
      <xdr:nvCxnSpPr>
        <xdr:cNvPr id="162" name="直線コネクタ 161">
          <a:extLst>
            <a:ext uri="{FF2B5EF4-FFF2-40B4-BE49-F238E27FC236}">
              <a16:creationId xmlns:a16="http://schemas.microsoft.com/office/drawing/2014/main" id="{32354855-E955-4B2A-B26D-F496C1DF3F85}"/>
            </a:ext>
          </a:extLst>
        </xdr:cNvPr>
        <xdr:cNvCxnSpPr/>
      </xdr:nvCxnSpPr>
      <xdr:spPr>
        <a:xfrm flipV="1">
          <a:off x="4179570" y="9211945"/>
          <a:ext cx="1270" cy="10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38117</xdr:rowOff>
    </xdr:from>
    <xdr:ext cx="405111" cy="259045"/>
    <xdr:sp macro="" textlink="">
      <xdr:nvSpPr>
        <xdr:cNvPr id="163" name="【橋りょう・トンネル】&#10;有形固定資産減価償却率最小値テキスト">
          <a:extLst>
            <a:ext uri="{FF2B5EF4-FFF2-40B4-BE49-F238E27FC236}">
              <a16:creationId xmlns:a16="http://schemas.microsoft.com/office/drawing/2014/main" id="{6F77E131-AD8B-4E63-BF94-807018A0C6C0}"/>
            </a:ext>
          </a:extLst>
        </xdr:cNvPr>
        <xdr:cNvSpPr txBox="1"/>
      </xdr:nvSpPr>
      <xdr:spPr>
        <a:xfrm>
          <a:off x="4229100" y="1023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64" name="直線コネクタ 163">
          <a:extLst>
            <a:ext uri="{FF2B5EF4-FFF2-40B4-BE49-F238E27FC236}">
              <a16:creationId xmlns:a16="http://schemas.microsoft.com/office/drawing/2014/main" id="{B8072A0A-B932-4099-BE38-7AD5B7C50968}"/>
            </a:ext>
          </a:extLst>
        </xdr:cNvPr>
        <xdr:cNvCxnSpPr/>
      </xdr:nvCxnSpPr>
      <xdr:spPr>
        <a:xfrm>
          <a:off x="4105275" y="102323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87647</xdr:rowOff>
    </xdr:from>
    <xdr:ext cx="405111" cy="259045"/>
    <xdr:sp macro="" textlink="">
      <xdr:nvSpPr>
        <xdr:cNvPr id="165" name="【橋りょう・トンネル】&#10;有形固定資産減価償却率最大値テキスト">
          <a:extLst>
            <a:ext uri="{FF2B5EF4-FFF2-40B4-BE49-F238E27FC236}">
              <a16:creationId xmlns:a16="http://schemas.microsoft.com/office/drawing/2014/main" id="{3C677D60-F17C-4590-A911-B0D10F65E251}"/>
            </a:ext>
          </a:extLst>
        </xdr:cNvPr>
        <xdr:cNvSpPr txBox="1"/>
      </xdr:nvSpPr>
      <xdr:spPr>
        <a:xfrm>
          <a:off x="4229100" y="899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140970</xdr:rowOff>
    </xdr:from>
    <xdr:to>
      <xdr:col>24</xdr:col>
      <xdr:colOff>152400</xdr:colOff>
      <xdr:row>56</xdr:row>
      <xdr:rowOff>140970</xdr:rowOff>
    </xdr:to>
    <xdr:cxnSp macro="">
      <xdr:nvCxnSpPr>
        <xdr:cNvPr id="166" name="直線コネクタ 165">
          <a:extLst>
            <a:ext uri="{FF2B5EF4-FFF2-40B4-BE49-F238E27FC236}">
              <a16:creationId xmlns:a16="http://schemas.microsoft.com/office/drawing/2014/main" id="{BC1E740F-5F4C-4491-9978-AFAE2FE60F6A}"/>
            </a:ext>
          </a:extLst>
        </xdr:cNvPr>
        <xdr:cNvCxnSpPr/>
      </xdr:nvCxnSpPr>
      <xdr:spPr>
        <a:xfrm>
          <a:off x="4105275" y="92119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113047</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id="{0F3F26C9-5ADB-4715-92DB-8D7DB2CD90EF}"/>
            </a:ext>
          </a:extLst>
        </xdr:cNvPr>
        <xdr:cNvSpPr txBox="1"/>
      </xdr:nvSpPr>
      <xdr:spPr>
        <a:xfrm>
          <a:off x="4229100" y="966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90170</xdr:rowOff>
    </xdr:from>
    <xdr:to>
      <xdr:col>24</xdr:col>
      <xdr:colOff>114300</xdr:colOff>
      <xdr:row>61</xdr:row>
      <xdr:rowOff>20320</xdr:rowOff>
    </xdr:to>
    <xdr:sp macro="" textlink="">
      <xdr:nvSpPr>
        <xdr:cNvPr id="168" name="フローチャート: 判断 167">
          <a:extLst>
            <a:ext uri="{FF2B5EF4-FFF2-40B4-BE49-F238E27FC236}">
              <a16:creationId xmlns:a16="http://schemas.microsoft.com/office/drawing/2014/main" id="{9126F5BE-3B19-4472-BFB8-FA293974588D}"/>
            </a:ext>
          </a:extLst>
        </xdr:cNvPr>
        <xdr:cNvSpPr/>
      </xdr:nvSpPr>
      <xdr:spPr>
        <a:xfrm>
          <a:off x="4124325" y="98024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78740</xdr:rowOff>
    </xdr:from>
    <xdr:to>
      <xdr:col>20</xdr:col>
      <xdr:colOff>38100</xdr:colOff>
      <xdr:row>61</xdr:row>
      <xdr:rowOff>8890</xdr:rowOff>
    </xdr:to>
    <xdr:sp macro="" textlink="">
      <xdr:nvSpPr>
        <xdr:cNvPr id="169" name="フローチャート: 判断 168">
          <a:extLst>
            <a:ext uri="{FF2B5EF4-FFF2-40B4-BE49-F238E27FC236}">
              <a16:creationId xmlns:a16="http://schemas.microsoft.com/office/drawing/2014/main" id="{CB721937-FE03-4B8C-984D-19A17B95D445}"/>
            </a:ext>
          </a:extLst>
        </xdr:cNvPr>
        <xdr:cNvSpPr/>
      </xdr:nvSpPr>
      <xdr:spPr>
        <a:xfrm>
          <a:off x="3381375" y="979424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70" name="フローチャート: 判断 169">
          <a:extLst>
            <a:ext uri="{FF2B5EF4-FFF2-40B4-BE49-F238E27FC236}">
              <a16:creationId xmlns:a16="http://schemas.microsoft.com/office/drawing/2014/main" id="{21385F41-EE97-4E6D-A1A0-F15533115199}"/>
            </a:ext>
          </a:extLst>
        </xdr:cNvPr>
        <xdr:cNvSpPr/>
      </xdr:nvSpPr>
      <xdr:spPr>
        <a:xfrm>
          <a:off x="2571750" y="971804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105410</xdr:rowOff>
    </xdr:from>
    <xdr:to>
      <xdr:col>10</xdr:col>
      <xdr:colOff>165100</xdr:colOff>
      <xdr:row>60</xdr:row>
      <xdr:rowOff>35560</xdr:rowOff>
    </xdr:to>
    <xdr:sp macro="" textlink="">
      <xdr:nvSpPr>
        <xdr:cNvPr id="171" name="フローチャート: 判断 170">
          <a:extLst>
            <a:ext uri="{FF2B5EF4-FFF2-40B4-BE49-F238E27FC236}">
              <a16:creationId xmlns:a16="http://schemas.microsoft.com/office/drawing/2014/main" id="{2EEDDA55-C6A5-432B-8228-38D23FA7B302}"/>
            </a:ext>
          </a:extLst>
        </xdr:cNvPr>
        <xdr:cNvSpPr/>
      </xdr:nvSpPr>
      <xdr:spPr>
        <a:xfrm>
          <a:off x="1781175" y="965581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151130</xdr:rowOff>
    </xdr:from>
    <xdr:to>
      <xdr:col>6</xdr:col>
      <xdr:colOff>38100</xdr:colOff>
      <xdr:row>58</xdr:row>
      <xdr:rowOff>81280</xdr:rowOff>
    </xdr:to>
    <xdr:sp macro="" textlink="">
      <xdr:nvSpPr>
        <xdr:cNvPr id="172" name="フローチャート: 判断 171">
          <a:extLst>
            <a:ext uri="{FF2B5EF4-FFF2-40B4-BE49-F238E27FC236}">
              <a16:creationId xmlns:a16="http://schemas.microsoft.com/office/drawing/2014/main" id="{322998CE-7290-4444-9173-5A0109078D25}"/>
            </a:ext>
          </a:extLst>
        </xdr:cNvPr>
        <xdr:cNvSpPr/>
      </xdr:nvSpPr>
      <xdr:spPr>
        <a:xfrm>
          <a:off x="981075" y="93808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DBB8A4A9-2E5F-48A4-8F6C-F59ACD7DC9F1}"/>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8DD63B1-3E7D-4A6A-BCDA-062C13301B2E}"/>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AE93A354-7FB2-4354-8A66-05AAE85DFE7E}"/>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93263EE0-E31B-4723-A542-A7CE98E67B66}"/>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A13BDC74-66AF-4D14-B2E9-7614F146AD97}"/>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82550</xdr:rowOff>
    </xdr:from>
    <xdr:to>
      <xdr:col>24</xdr:col>
      <xdr:colOff>114300</xdr:colOff>
      <xdr:row>63</xdr:row>
      <xdr:rowOff>12700</xdr:rowOff>
    </xdr:to>
    <xdr:sp macro="" textlink="">
      <xdr:nvSpPr>
        <xdr:cNvPr id="178" name="楕円 177">
          <a:extLst>
            <a:ext uri="{FF2B5EF4-FFF2-40B4-BE49-F238E27FC236}">
              <a16:creationId xmlns:a16="http://schemas.microsoft.com/office/drawing/2014/main" id="{F2A576CB-9844-4C3F-A007-63A3492C4FD1}"/>
            </a:ext>
          </a:extLst>
        </xdr:cNvPr>
        <xdr:cNvSpPr/>
      </xdr:nvSpPr>
      <xdr:spPr>
        <a:xfrm>
          <a:off x="4124325" y="101250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168927</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E0095765-BF16-4DD9-B415-F839C1D37DAE}"/>
            </a:ext>
          </a:extLst>
        </xdr:cNvPr>
        <xdr:cNvSpPr txBox="1"/>
      </xdr:nvSpPr>
      <xdr:spPr>
        <a:xfrm>
          <a:off x="4229100" y="1003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17780</xdr:rowOff>
    </xdr:from>
    <xdr:to>
      <xdr:col>20</xdr:col>
      <xdr:colOff>38100</xdr:colOff>
      <xdr:row>62</xdr:row>
      <xdr:rowOff>119380</xdr:rowOff>
    </xdr:to>
    <xdr:sp macro="" textlink="">
      <xdr:nvSpPr>
        <xdr:cNvPr id="180" name="楕円 179">
          <a:extLst>
            <a:ext uri="{FF2B5EF4-FFF2-40B4-BE49-F238E27FC236}">
              <a16:creationId xmlns:a16="http://schemas.microsoft.com/office/drawing/2014/main" id="{22BCAA85-0CE1-4AD6-B828-ABA4B2893B09}"/>
            </a:ext>
          </a:extLst>
        </xdr:cNvPr>
        <xdr:cNvSpPr/>
      </xdr:nvSpPr>
      <xdr:spPr>
        <a:xfrm>
          <a:off x="3381375" y="1005713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68580</xdr:rowOff>
    </xdr:from>
    <xdr:to>
      <xdr:col>24</xdr:col>
      <xdr:colOff>63500</xdr:colOff>
      <xdr:row>62</xdr:row>
      <xdr:rowOff>133350</xdr:rowOff>
    </xdr:to>
    <xdr:cxnSp macro="">
      <xdr:nvCxnSpPr>
        <xdr:cNvPr id="181" name="直線コネクタ 180">
          <a:extLst>
            <a:ext uri="{FF2B5EF4-FFF2-40B4-BE49-F238E27FC236}">
              <a16:creationId xmlns:a16="http://schemas.microsoft.com/office/drawing/2014/main" id="{00C2CEC8-B7CC-4964-AD80-6EF2DE779A6B}"/>
            </a:ext>
          </a:extLst>
        </xdr:cNvPr>
        <xdr:cNvCxnSpPr/>
      </xdr:nvCxnSpPr>
      <xdr:spPr>
        <a:xfrm>
          <a:off x="3429000" y="10104755"/>
          <a:ext cx="752475" cy="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124460</xdr:rowOff>
    </xdr:from>
    <xdr:to>
      <xdr:col>15</xdr:col>
      <xdr:colOff>101600</xdr:colOff>
      <xdr:row>62</xdr:row>
      <xdr:rowOff>54610</xdr:rowOff>
    </xdr:to>
    <xdr:sp macro="" textlink="">
      <xdr:nvSpPr>
        <xdr:cNvPr id="182" name="楕円 181">
          <a:extLst>
            <a:ext uri="{FF2B5EF4-FFF2-40B4-BE49-F238E27FC236}">
              <a16:creationId xmlns:a16="http://schemas.microsoft.com/office/drawing/2014/main" id="{09A8866E-55C8-401E-81E7-ACF36AAF987A}"/>
            </a:ext>
          </a:extLst>
        </xdr:cNvPr>
        <xdr:cNvSpPr/>
      </xdr:nvSpPr>
      <xdr:spPr>
        <a:xfrm>
          <a:off x="2571750" y="999871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3810</xdr:rowOff>
    </xdr:from>
    <xdr:to>
      <xdr:col>19</xdr:col>
      <xdr:colOff>177800</xdr:colOff>
      <xdr:row>62</xdr:row>
      <xdr:rowOff>68580</xdr:rowOff>
    </xdr:to>
    <xdr:cxnSp macro="">
      <xdr:nvCxnSpPr>
        <xdr:cNvPr id="183" name="直線コネクタ 182">
          <a:extLst>
            <a:ext uri="{FF2B5EF4-FFF2-40B4-BE49-F238E27FC236}">
              <a16:creationId xmlns:a16="http://schemas.microsoft.com/office/drawing/2014/main" id="{894265A2-3A76-4EB8-9D5E-0EC41E85508A}"/>
            </a:ext>
          </a:extLst>
        </xdr:cNvPr>
        <xdr:cNvCxnSpPr/>
      </xdr:nvCxnSpPr>
      <xdr:spPr>
        <a:xfrm>
          <a:off x="2619375" y="10046335"/>
          <a:ext cx="809625"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78740</xdr:rowOff>
    </xdr:from>
    <xdr:to>
      <xdr:col>10</xdr:col>
      <xdr:colOff>165100</xdr:colOff>
      <xdr:row>62</xdr:row>
      <xdr:rowOff>8890</xdr:rowOff>
    </xdr:to>
    <xdr:sp macro="" textlink="">
      <xdr:nvSpPr>
        <xdr:cNvPr id="184" name="楕円 183">
          <a:extLst>
            <a:ext uri="{FF2B5EF4-FFF2-40B4-BE49-F238E27FC236}">
              <a16:creationId xmlns:a16="http://schemas.microsoft.com/office/drawing/2014/main" id="{2AA65BA6-28B5-49BB-A456-58C9BD236105}"/>
            </a:ext>
          </a:extLst>
        </xdr:cNvPr>
        <xdr:cNvSpPr/>
      </xdr:nvSpPr>
      <xdr:spPr>
        <a:xfrm>
          <a:off x="1781175" y="995616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129540</xdr:rowOff>
    </xdr:from>
    <xdr:to>
      <xdr:col>15</xdr:col>
      <xdr:colOff>50800</xdr:colOff>
      <xdr:row>62</xdr:row>
      <xdr:rowOff>3810</xdr:rowOff>
    </xdr:to>
    <xdr:cxnSp macro="">
      <xdr:nvCxnSpPr>
        <xdr:cNvPr id="185" name="直線コネクタ 184">
          <a:extLst>
            <a:ext uri="{FF2B5EF4-FFF2-40B4-BE49-F238E27FC236}">
              <a16:creationId xmlns:a16="http://schemas.microsoft.com/office/drawing/2014/main" id="{752F2659-B299-4BC6-9D14-AC6134FB39EF}"/>
            </a:ext>
          </a:extLst>
        </xdr:cNvPr>
        <xdr:cNvCxnSpPr/>
      </xdr:nvCxnSpPr>
      <xdr:spPr>
        <a:xfrm>
          <a:off x="1828800" y="10003790"/>
          <a:ext cx="790575" cy="4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25417</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AB426AC9-4DAD-4178-8FE4-230861274F1B}"/>
            </a:ext>
          </a:extLst>
        </xdr:cNvPr>
        <xdr:cNvSpPr txBox="1"/>
      </xdr:nvSpPr>
      <xdr:spPr>
        <a:xfrm>
          <a:off x="3239144" y="958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120667</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A404921C-D5F2-4D52-9637-DF6E4D76BD75}"/>
            </a:ext>
          </a:extLst>
        </xdr:cNvPr>
        <xdr:cNvSpPr txBox="1"/>
      </xdr:nvSpPr>
      <xdr:spPr>
        <a:xfrm>
          <a:off x="2439044"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52087</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B77C13E1-2B8A-418C-965C-595D849EC5F2}"/>
            </a:ext>
          </a:extLst>
        </xdr:cNvPr>
        <xdr:cNvSpPr txBox="1"/>
      </xdr:nvSpPr>
      <xdr:spPr>
        <a:xfrm>
          <a:off x="1648469" y="9440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97807</xdr:rowOff>
    </xdr:from>
    <xdr:ext cx="405111" cy="259045"/>
    <xdr:sp macro="" textlink="">
      <xdr:nvSpPr>
        <xdr:cNvPr id="189" name="n_4aveValue【橋りょう・トンネル】&#10;有形固定資産減価償却率">
          <a:extLst>
            <a:ext uri="{FF2B5EF4-FFF2-40B4-BE49-F238E27FC236}">
              <a16:creationId xmlns:a16="http://schemas.microsoft.com/office/drawing/2014/main" id="{A650B0E5-575F-4C69-BE82-D489346FEE2C}"/>
            </a:ext>
          </a:extLst>
        </xdr:cNvPr>
        <xdr:cNvSpPr txBox="1"/>
      </xdr:nvSpPr>
      <xdr:spPr>
        <a:xfrm>
          <a:off x="848369" y="916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110507</xdr:rowOff>
    </xdr:from>
    <xdr:ext cx="405111" cy="259045"/>
    <xdr:sp macro="" textlink="">
      <xdr:nvSpPr>
        <xdr:cNvPr id="190" name="n_1mainValue【橋りょう・トンネル】&#10;有形固定資産減価償却率">
          <a:extLst>
            <a:ext uri="{FF2B5EF4-FFF2-40B4-BE49-F238E27FC236}">
              <a16:creationId xmlns:a16="http://schemas.microsoft.com/office/drawing/2014/main" id="{43A27A8A-3713-46AE-9264-A55B2B49F032}"/>
            </a:ext>
          </a:extLst>
        </xdr:cNvPr>
        <xdr:cNvSpPr txBox="1"/>
      </xdr:nvSpPr>
      <xdr:spPr>
        <a:xfrm>
          <a:off x="32391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45737</xdr:rowOff>
    </xdr:from>
    <xdr:ext cx="405111" cy="259045"/>
    <xdr:sp macro="" textlink="">
      <xdr:nvSpPr>
        <xdr:cNvPr id="191" name="n_2mainValue【橋りょう・トンネル】&#10;有形固定資産減価償却率">
          <a:extLst>
            <a:ext uri="{FF2B5EF4-FFF2-40B4-BE49-F238E27FC236}">
              <a16:creationId xmlns:a16="http://schemas.microsoft.com/office/drawing/2014/main" id="{739DA139-3B53-4E5A-BC5E-4AAB97880B96}"/>
            </a:ext>
          </a:extLst>
        </xdr:cNvPr>
        <xdr:cNvSpPr txBox="1"/>
      </xdr:nvSpPr>
      <xdr:spPr>
        <a:xfrm>
          <a:off x="2439044" y="10088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17</xdr:rowOff>
    </xdr:from>
    <xdr:ext cx="405111" cy="259045"/>
    <xdr:sp macro="" textlink="">
      <xdr:nvSpPr>
        <xdr:cNvPr id="192" name="n_3mainValue【橋りょう・トンネル】&#10;有形固定資産減価償却率">
          <a:extLst>
            <a:ext uri="{FF2B5EF4-FFF2-40B4-BE49-F238E27FC236}">
              <a16:creationId xmlns:a16="http://schemas.microsoft.com/office/drawing/2014/main" id="{43A9B3B0-8F04-4F9A-8079-07042F42DF67}"/>
            </a:ext>
          </a:extLst>
        </xdr:cNvPr>
        <xdr:cNvSpPr txBox="1"/>
      </xdr:nvSpPr>
      <xdr:spPr>
        <a:xfrm>
          <a:off x="1648469"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D7BAC63F-96A8-450A-98F7-0BD9C420938A}"/>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94" name="正方形/長方形 193">
          <a:extLst>
            <a:ext uri="{FF2B5EF4-FFF2-40B4-BE49-F238E27FC236}">
              <a16:creationId xmlns:a16="http://schemas.microsoft.com/office/drawing/2014/main" id="{99CBED8B-CE7E-44CA-9BFA-B48F401AB330}"/>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95" name="正方形/長方形 194">
          <a:extLst>
            <a:ext uri="{FF2B5EF4-FFF2-40B4-BE49-F238E27FC236}">
              <a16:creationId xmlns:a16="http://schemas.microsoft.com/office/drawing/2014/main" id="{A91A0208-31FA-4365-8AD8-FEDCBC6C6924}"/>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96" name="正方形/長方形 195">
          <a:extLst>
            <a:ext uri="{FF2B5EF4-FFF2-40B4-BE49-F238E27FC236}">
              <a16:creationId xmlns:a16="http://schemas.microsoft.com/office/drawing/2014/main" id="{7816D6D3-8263-47EA-A48A-D91E2D3EB8D9}"/>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97" name="正方形/長方形 196">
          <a:extLst>
            <a:ext uri="{FF2B5EF4-FFF2-40B4-BE49-F238E27FC236}">
              <a16:creationId xmlns:a16="http://schemas.microsoft.com/office/drawing/2014/main" id="{1BD7078E-FA50-4340-AE5E-8756C023199C}"/>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A314A3D8-E771-4AFF-A5B2-0AE6D3B2A5B5}"/>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1D6F1D50-4A9F-4D2D-B03E-3B4ABDB236A3}"/>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E14BE7DA-AB38-4529-BD85-0198828220DD}"/>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a:extLst>
            <a:ext uri="{FF2B5EF4-FFF2-40B4-BE49-F238E27FC236}">
              <a16:creationId xmlns:a16="http://schemas.microsoft.com/office/drawing/2014/main" id="{5F894610-0BEC-4EE8-B5FE-5A24B0DB9862}"/>
            </a:ext>
          </a:extLst>
        </xdr:cNvPr>
        <xdr:cNvCxnSpPr/>
      </xdr:nvCxnSpPr>
      <xdr:spPr>
        <a:xfrm>
          <a:off x="5953125" y="104938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2" name="テキスト ボックス 201">
          <a:extLst>
            <a:ext uri="{FF2B5EF4-FFF2-40B4-BE49-F238E27FC236}">
              <a16:creationId xmlns:a16="http://schemas.microsoft.com/office/drawing/2014/main" id="{1DF4CB20-5FCA-4F6F-9FBF-DFCFDF07502F}"/>
            </a:ext>
          </a:extLst>
        </xdr:cNvPr>
        <xdr:cNvSpPr txBox="1"/>
      </xdr:nvSpPr>
      <xdr:spPr>
        <a:xfrm>
          <a:off x="5723389" y="103643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a:extLst>
            <a:ext uri="{FF2B5EF4-FFF2-40B4-BE49-F238E27FC236}">
              <a16:creationId xmlns:a16="http://schemas.microsoft.com/office/drawing/2014/main" id="{E6C0673C-3F9B-4653-BACA-C4D3891A4109}"/>
            </a:ext>
          </a:extLst>
        </xdr:cNvPr>
        <xdr:cNvCxnSpPr/>
      </xdr:nvCxnSpPr>
      <xdr:spPr>
        <a:xfrm>
          <a:off x="5953125" y="1018313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4" name="テキスト ボックス 203">
          <a:extLst>
            <a:ext uri="{FF2B5EF4-FFF2-40B4-BE49-F238E27FC236}">
              <a16:creationId xmlns:a16="http://schemas.microsoft.com/office/drawing/2014/main" id="{06AC4151-9C65-4B67-BAFF-C8C889817557}"/>
            </a:ext>
          </a:extLst>
        </xdr:cNvPr>
        <xdr:cNvSpPr txBox="1"/>
      </xdr:nvSpPr>
      <xdr:spPr>
        <a:xfrm>
          <a:off x="5421206" y="100472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a:extLst>
            <a:ext uri="{FF2B5EF4-FFF2-40B4-BE49-F238E27FC236}">
              <a16:creationId xmlns:a16="http://schemas.microsoft.com/office/drawing/2014/main" id="{686C279C-2999-4627-8159-05331AD408ED}"/>
            </a:ext>
          </a:extLst>
        </xdr:cNvPr>
        <xdr:cNvCxnSpPr/>
      </xdr:nvCxnSpPr>
      <xdr:spPr>
        <a:xfrm>
          <a:off x="5953125" y="987561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6" name="テキスト ボックス 205">
          <a:extLst>
            <a:ext uri="{FF2B5EF4-FFF2-40B4-BE49-F238E27FC236}">
              <a16:creationId xmlns:a16="http://schemas.microsoft.com/office/drawing/2014/main" id="{DAD3D8C3-37D0-4C4A-9360-C2EF7DC1C0CD}"/>
            </a:ext>
          </a:extLst>
        </xdr:cNvPr>
        <xdr:cNvSpPr txBox="1"/>
      </xdr:nvSpPr>
      <xdr:spPr>
        <a:xfrm>
          <a:off x="5421206" y="97365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a:extLst>
            <a:ext uri="{FF2B5EF4-FFF2-40B4-BE49-F238E27FC236}">
              <a16:creationId xmlns:a16="http://schemas.microsoft.com/office/drawing/2014/main" id="{F4ED315C-E9A8-4C06-8C3D-F5AE169C0CB6}"/>
            </a:ext>
          </a:extLst>
        </xdr:cNvPr>
        <xdr:cNvCxnSpPr/>
      </xdr:nvCxnSpPr>
      <xdr:spPr>
        <a:xfrm>
          <a:off x="5953125" y="95649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8" name="テキスト ボックス 207">
          <a:extLst>
            <a:ext uri="{FF2B5EF4-FFF2-40B4-BE49-F238E27FC236}">
              <a16:creationId xmlns:a16="http://schemas.microsoft.com/office/drawing/2014/main" id="{B9D7A3EF-ECFF-4D93-9EE9-62E6C63F1A00}"/>
            </a:ext>
          </a:extLst>
        </xdr:cNvPr>
        <xdr:cNvSpPr txBox="1"/>
      </xdr:nvSpPr>
      <xdr:spPr>
        <a:xfrm>
          <a:off x="5421206" y="942904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a:extLst>
            <a:ext uri="{FF2B5EF4-FFF2-40B4-BE49-F238E27FC236}">
              <a16:creationId xmlns:a16="http://schemas.microsoft.com/office/drawing/2014/main" id="{20DDE0E6-92E4-4422-94F2-A6F082BD1D93}"/>
            </a:ext>
          </a:extLst>
        </xdr:cNvPr>
        <xdr:cNvCxnSpPr/>
      </xdr:nvCxnSpPr>
      <xdr:spPr>
        <a:xfrm>
          <a:off x="5953125" y="92573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0" name="テキスト ボックス 209">
          <a:extLst>
            <a:ext uri="{FF2B5EF4-FFF2-40B4-BE49-F238E27FC236}">
              <a16:creationId xmlns:a16="http://schemas.microsoft.com/office/drawing/2014/main" id="{6588381D-E146-48BB-B2D9-09DA49CB9605}"/>
            </a:ext>
          </a:extLst>
        </xdr:cNvPr>
        <xdr:cNvSpPr txBox="1"/>
      </xdr:nvSpPr>
      <xdr:spPr>
        <a:xfrm>
          <a:off x="5421206" y="911834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a:extLst>
            <a:ext uri="{FF2B5EF4-FFF2-40B4-BE49-F238E27FC236}">
              <a16:creationId xmlns:a16="http://schemas.microsoft.com/office/drawing/2014/main" id="{8AFFDD61-DE78-4DA1-A85F-837CA80F355E}"/>
            </a:ext>
          </a:extLst>
        </xdr:cNvPr>
        <xdr:cNvCxnSpPr/>
      </xdr:nvCxnSpPr>
      <xdr:spPr>
        <a:xfrm>
          <a:off x="5953125" y="894669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12" name="テキスト ボックス 211">
          <a:extLst>
            <a:ext uri="{FF2B5EF4-FFF2-40B4-BE49-F238E27FC236}">
              <a16:creationId xmlns:a16="http://schemas.microsoft.com/office/drawing/2014/main" id="{A83E23EB-75D7-4607-AB04-0B361527BEF2}"/>
            </a:ext>
          </a:extLst>
        </xdr:cNvPr>
        <xdr:cNvSpPr txBox="1"/>
      </xdr:nvSpPr>
      <xdr:spPr>
        <a:xfrm>
          <a:off x="5421206" y="881082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DBDCC276-AB57-45A2-B354-9515D5E8CF5B}"/>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a:extLst>
            <a:ext uri="{FF2B5EF4-FFF2-40B4-BE49-F238E27FC236}">
              <a16:creationId xmlns:a16="http://schemas.microsoft.com/office/drawing/2014/main" id="{4416277E-0217-4129-8098-5D070CBC9413}"/>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a:extLst>
            <a:ext uri="{FF2B5EF4-FFF2-40B4-BE49-F238E27FC236}">
              <a16:creationId xmlns:a16="http://schemas.microsoft.com/office/drawing/2014/main" id="{6D96164E-7122-4662-8F69-E1CFBB022C94}"/>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83119</xdr:rowOff>
    </xdr:from>
    <xdr:to>
      <xdr:col>54</xdr:col>
      <xdr:colOff>189865</xdr:colOff>
      <xdr:row>63</xdr:row>
      <xdr:rowOff>157120</xdr:rowOff>
    </xdr:to>
    <xdr:cxnSp macro="">
      <xdr:nvCxnSpPr>
        <xdr:cNvPr id="216" name="直線コネクタ 215">
          <a:extLst>
            <a:ext uri="{FF2B5EF4-FFF2-40B4-BE49-F238E27FC236}">
              <a16:creationId xmlns:a16="http://schemas.microsoft.com/office/drawing/2014/main" id="{4B570A84-8F5C-403B-BCD8-10D418A1F7AB}"/>
            </a:ext>
          </a:extLst>
        </xdr:cNvPr>
        <xdr:cNvCxnSpPr/>
      </xdr:nvCxnSpPr>
      <xdr:spPr>
        <a:xfrm flipV="1">
          <a:off x="9427845" y="8992169"/>
          <a:ext cx="1270" cy="136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160947</xdr:rowOff>
    </xdr:from>
    <xdr:ext cx="534377" cy="259045"/>
    <xdr:sp macro="" textlink="">
      <xdr:nvSpPr>
        <xdr:cNvPr id="217" name="【橋りょう・トンネル】&#10;一人当たり有形固定資産（償却資産）額最小値テキスト">
          <a:extLst>
            <a:ext uri="{FF2B5EF4-FFF2-40B4-BE49-F238E27FC236}">
              <a16:creationId xmlns:a16="http://schemas.microsoft.com/office/drawing/2014/main" id="{49EBB9F0-73FE-485C-B846-072244037EAF}"/>
            </a:ext>
          </a:extLst>
        </xdr:cNvPr>
        <xdr:cNvSpPr txBox="1"/>
      </xdr:nvSpPr>
      <xdr:spPr>
        <a:xfrm>
          <a:off x="9477375" y="103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157120</xdr:rowOff>
    </xdr:from>
    <xdr:to>
      <xdr:col>55</xdr:col>
      <xdr:colOff>88900</xdr:colOff>
      <xdr:row>63</xdr:row>
      <xdr:rowOff>157120</xdr:rowOff>
    </xdr:to>
    <xdr:cxnSp macro="">
      <xdr:nvCxnSpPr>
        <xdr:cNvPr id="218" name="直線コネクタ 217">
          <a:extLst>
            <a:ext uri="{FF2B5EF4-FFF2-40B4-BE49-F238E27FC236}">
              <a16:creationId xmlns:a16="http://schemas.microsoft.com/office/drawing/2014/main" id="{128E32EE-268A-4A45-BECB-89D57BC1B7A5}"/>
            </a:ext>
          </a:extLst>
        </xdr:cNvPr>
        <xdr:cNvCxnSpPr/>
      </xdr:nvCxnSpPr>
      <xdr:spPr>
        <a:xfrm>
          <a:off x="9363075" y="1036157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29796</xdr:rowOff>
    </xdr:from>
    <xdr:ext cx="599010" cy="259045"/>
    <xdr:sp macro="" textlink="">
      <xdr:nvSpPr>
        <xdr:cNvPr id="219" name="【橋りょう・トンネル】&#10;一人当たり有形固定資産（償却資産）額最大値テキスト">
          <a:extLst>
            <a:ext uri="{FF2B5EF4-FFF2-40B4-BE49-F238E27FC236}">
              <a16:creationId xmlns:a16="http://schemas.microsoft.com/office/drawing/2014/main" id="{EE9AF8C1-7BDD-4CAB-9067-5D5972CEC4B2}"/>
            </a:ext>
          </a:extLst>
        </xdr:cNvPr>
        <xdr:cNvSpPr txBox="1"/>
      </xdr:nvSpPr>
      <xdr:spPr>
        <a:xfrm>
          <a:off x="9477375" y="8770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83119</xdr:rowOff>
    </xdr:from>
    <xdr:to>
      <xdr:col>55</xdr:col>
      <xdr:colOff>88900</xdr:colOff>
      <xdr:row>55</xdr:row>
      <xdr:rowOff>83119</xdr:rowOff>
    </xdr:to>
    <xdr:cxnSp macro="">
      <xdr:nvCxnSpPr>
        <xdr:cNvPr id="220" name="直線コネクタ 219">
          <a:extLst>
            <a:ext uri="{FF2B5EF4-FFF2-40B4-BE49-F238E27FC236}">
              <a16:creationId xmlns:a16="http://schemas.microsoft.com/office/drawing/2014/main" id="{3E992768-4A05-404C-AA98-40C8196FB953}"/>
            </a:ext>
          </a:extLst>
        </xdr:cNvPr>
        <xdr:cNvCxnSpPr/>
      </xdr:nvCxnSpPr>
      <xdr:spPr>
        <a:xfrm>
          <a:off x="9363075" y="899216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150959</xdr:rowOff>
    </xdr:from>
    <xdr:ext cx="599010" cy="259045"/>
    <xdr:sp macro="" textlink="">
      <xdr:nvSpPr>
        <xdr:cNvPr id="221" name="【橋りょう・トンネル】&#10;一人当たり有形固定資産（償却資産）額平均値テキスト">
          <a:extLst>
            <a:ext uri="{FF2B5EF4-FFF2-40B4-BE49-F238E27FC236}">
              <a16:creationId xmlns:a16="http://schemas.microsoft.com/office/drawing/2014/main" id="{A0335926-FE6E-48F8-B883-731262DD0331}"/>
            </a:ext>
          </a:extLst>
        </xdr:cNvPr>
        <xdr:cNvSpPr txBox="1"/>
      </xdr:nvSpPr>
      <xdr:spPr>
        <a:xfrm>
          <a:off x="9477375" y="9542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1082</xdr:rowOff>
    </xdr:from>
    <xdr:to>
      <xdr:col>55</xdr:col>
      <xdr:colOff>50800</xdr:colOff>
      <xdr:row>59</xdr:row>
      <xdr:rowOff>102682</xdr:rowOff>
    </xdr:to>
    <xdr:sp macro="" textlink="">
      <xdr:nvSpPr>
        <xdr:cNvPr id="222" name="フローチャート: 判断 221">
          <a:extLst>
            <a:ext uri="{FF2B5EF4-FFF2-40B4-BE49-F238E27FC236}">
              <a16:creationId xmlns:a16="http://schemas.microsoft.com/office/drawing/2014/main" id="{8FE2DC20-A4AC-4495-9F7E-35C08BB858A5}"/>
            </a:ext>
          </a:extLst>
        </xdr:cNvPr>
        <xdr:cNvSpPr/>
      </xdr:nvSpPr>
      <xdr:spPr>
        <a:xfrm>
          <a:off x="9401175" y="9554657"/>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39458</xdr:rowOff>
    </xdr:from>
    <xdr:to>
      <xdr:col>50</xdr:col>
      <xdr:colOff>165100</xdr:colOff>
      <xdr:row>59</xdr:row>
      <xdr:rowOff>141058</xdr:rowOff>
    </xdr:to>
    <xdr:sp macro="" textlink="">
      <xdr:nvSpPr>
        <xdr:cNvPr id="223" name="フローチャート: 判断 222">
          <a:extLst>
            <a:ext uri="{FF2B5EF4-FFF2-40B4-BE49-F238E27FC236}">
              <a16:creationId xmlns:a16="http://schemas.microsoft.com/office/drawing/2014/main" id="{DD5050B2-9A13-4568-BB02-DED68192825C}"/>
            </a:ext>
          </a:extLst>
        </xdr:cNvPr>
        <xdr:cNvSpPr/>
      </xdr:nvSpPr>
      <xdr:spPr>
        <a:xfrm>
          <a:off x="8639175" y="959303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163747</xdr:rowOff>
    </xdr:from>
    <xdr:to>
      <xdr:col>46</xdr:col>
      <xdr:colOff>38100</xdr:colOff>
      <xdr:row>59</xdr:row>
      <xdr:rowOff>93897</xdr:rowOff>
    </xdr:to>
    <xdr:sp macro="" textlink="">
      <xdr:nvSpPr>
        <xdr:cNvPr id="224" name="フローチャート: 判断 223">
          <a:extLst>
            <a:ext uri="{FF2B5EF4-FFF2-40B4-BE49-F238E27FC236}">
              <a16:creationId xmlns:a16="http://schemas.microsoft.com/office/drawing/2014/main" id="{D0ADD30D-5990-4A9D-8D15-6E39FF7A7991}"/>
            </a:ext>
          </a:extLst>
        </xdr:cNvPr>
        <xdr:cNvSpPr/>
      </xdr:nvSpPr>
      <xdr:spPr>
        <a:xfrm>
          <a:off x="7839075" y="95522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148872</xdr:rowOff>
    </xdr:from>
    <xdr:to>
      <xdr:col>41</xdr:col>
      <xdr:colOff>101600</xdr:colOff>
      <xdr:row>60</xdr:row>
      <xdr:rowOff>79022</xdr:rowOff>
    </xdr:to>
    <xdr:sp macro="" textlink="">
      <xdr:nvSpPr>
        <xdr:cNvPr id="225" name="フローチャート: 判断 224">
          <a:extLst>
            <a:ext uri="{FF2B5EF4-FFF2-40B4-BE49-F238E27FC236}">
              <a16:creationId xmlns:a16="http://schemas.microsoft.com/office/drawing/2014/main" id="{8B09C2B8-2DF6-4EC9-B091-33DDCE278328}"/>
            </a:ext>
          </a:extLst>
        </xdr:cNvPr>
        <xdr:cNvSpPr/>
      </xdr:nvSpPr>
      <xdr:spPr>
        <a:xfrm>
          <a:off x="7029450" y="969927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51622</xdr:rowOff>
    </xdr:from>
    <xdr:to>
      <xdr:col>36</xdr:col>
      <xdr:colOff>165100</xdr:colOff>
      <xdr:row>59</xdr:row>
      <xdr:rowOff>153222</xdr:rowOff>
    </xdr:to>
    <xdr:sp macro="" textlink="">
      <xdr:nvSpPr>
        <xdr:cNvPr id="226" name="フローチャート: 判断 225">
          <a:extLst>
            <a:ext uri="{FF2B5EF4-FFF2-40B4-BE49-F238E27FC236}">
              <a16:creationId xmlns:a16="http://schemas.microsoft.com/office/drawing/2014/main" id="{AAF1DFE7-4FFE-4CBB-B5F4-3F6DF659FEC5}"/>
            </a:ext>
          </a:extLst>
        </xdr:cNvPr>
        <xdr:cNvSpPr/>
      </xdr:nvSpPr>
      <xdr:spPr>
        <a:xfrm>
          <a:off x="6238875" y="960202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C2E33F8D-84E7-4BF0-BBBE-71C163FB0BE4}"/>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46560315-3FC7-490C-A93B-F6B9C8A624A7}"/>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8F3843D6-03C8-41B0-8844-DF1CA7816DC3}"/>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E7EAD978-C106-4338-A6CD-BBBC5FB1A14C}"/>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5638AF83-0E79-48A0-BE7D-79C4A647B98F}"/>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79032</xdr:rowOff>
    </xdr:from>
    <xdr:to>
      <xdr:col>55</xdr:col>
      <xdr:colOff>50800</xdr:colOff>
      <xdr:row>59</xdr:row>
      <xdr:rowOff>9182</xdr:rowOff>
    </xdr:to>
    <xdr:sp macro="" textlink="">
      <xdr:nvSpPr>
        <xdr:cNvPr id="232" name="楕円 231">
          <a:extLst>
            <a:ext uri="{FF2B5EF4-FFF2-40B4-BE49-F238E27FC236}">
              <a16:creationId xmlns:a16="http://schemas.microsoft.com/office/drawing/2014/main" id="{8F6006C2-4FF9-405C-934D-1E8E2239D5D9}"/>
            </a:ext>
          </a:extLst>
        </xdr:cNvPr>
        <xdr:cNvSpPr/>
      </xdr:nvSpPr>
      <xdr:spPr>
        <a:xfrm>
          <a:off x="9401175" y="9470682"/>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101909</xdr:rowOff>
    </xdr:from>
    <xdr:ext cx="599010" cy="259045"/>
    <xdr:sp macro="" textlink="">
      <xdr:nvSpPr>
        <xdr:cNvPr id="233" name="【橋りょう・トンネル】&#10;一人当たり有形固定資産（償却資産）額該当値テキスト">
          <a:extLst>
            <a:ext uri="{FF2B5EF4-FFF2-40B4-BE49-F238E27FC236}">
              <a16:creationId xmlns:a16="http://schemas.microsoft.com/office/drawing/2014/main" id="{5CBA623D-3DD6-4339-85AC-108575F76156}"/>
            </a:ext>
          </a:extLst>
        </xdr:cNvPr>
        <xdr:cNvSpPr txBox="1"/>
      </xdr:nvSpPr>
      <xdr:spPr>
        <a:xfrm>
          <a:off x="9477375" y="9334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87477</xdr:rowOff>
    </xdr:from>
    <xdr:to>
      <xdr:col>50</xdr:col>
      <xdr:colOff>165100</xdr:colOff>
      <xdr:row>59</xdr:row>
      <xdr:rowOff>17627</xdr:rowOff>
    </xdr:to>
    <xdr:sp macro="" textlink="">
      <xdr:nvSpPr>
        <xdr:cNvPr id="234" name="楕円 233">
          <a:extLst>
            <a:ext uri="{FF2B5EF4-FFF2-40B4-BE49-F238E27FC236}">
              <a16:creationId xmlns:a16="http://schemas.microsoft.com/office/drawing/2014/main" id="{7BD71124-282C-4BAF-BEF8-8574294F6353}"/>
            </a:ext>
          </a:extLst>
        </xdr:cNvPr>
        <xdr:cNvSpPr/>
      </xdr:nvSpPr>
      <xdr:spPr>
        <a:xfrm>
          <a:off x="8639175" y="947595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129832</xdr:rowOff>
    </xdr:from>
    <xdr:to>
      <xdr:col>55</xdr:col>
      <xdr:colOff>0</xdr:colOff>
      <xdr:row>58</xdr:row>
      <xdr:rowOff>138277</xdr:rowOff>
    </xdr:to>
    <xdr:cxnSp macro="">
      <xdr:nvCxnSpPr>
        <xdr:cNvPr id="235" name="直線コネクタ 234">
          <a:extLst>
            <a:ext uri="{FF2B5EF4-FFF2-40B4-BE49-F238E27FC236}">
              <a16:creationId xmlns:a16="http://schemas.microsoft.com/office/drawing/2014/main" id="{39B76F0A-1BFC-457D-8AB9-5944E6DB3549}"/>
            </a:ext>
          </a:extLst>
        </xdr:cNvPr>
        <xdr:cNvCxnSpPr/>
      </xdr:nvCxnSpPr>
      <xdr:spPr>
        <a:xfrm flipV="1">
          <a:off x="8686800" y="9518307"/>
          <a:ext cx="742950" cy="1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92970</xdr:rowOff>
    </xdr:from>
    <xdr:to>
      <xdr:col>46</xdr:col>
      <xdr:colOff>38100</xdr:colOff>
      <xdr:row>59</xdr:row>
      <xdr:rowOff>23120</xdr:rowOff>
    </xdr:to>
    <xdr:sp macro="" textlink="">
      <xdr:nvSpPr>
        <xdr:cNvPr id="236" name="楕円 235">
          <a:extLst>
            <a:ext uri="{FF2B5EF4-FFF2-40B4-BE49-F238E27FC236}">
              <a16:creationId xmlns:a16="http://schemas.microsoft.com/office/drawing/2014/main" id="{1898099A-F291-4DDD-A4F6-9B1F519160CB}"/>
            </a:ext>
          </a:extLst>
        </xdr:cNvPr>
        <xdr:cNvSpPr/>
      </xdr:nvSpPr>
      <xdr:spPr>
        <a:xfrm>
          <a:off x="7839075" y="94846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138277</xdr:rowOff>
    </xdr:from>
    <xdr:to>
      <xdr:col>50</xdr:col>
      <xdr:colOff>114300</xdr:colOff>
      <xdr:row>58</xdr:row>
      <xdr:rowOff>143770</xdr:rowOff>
    </xdr:to>
    <xdr:cxnSp macro="">
      <xdr:nvCxnSpPr>
        <xdr:cNvPr id="237" name="直線コネクタ 236">
          <a:extLst>
            <a:ext uri="{FF2B5EF4-FFF2-40B4-BE49-F238E27FC236}">
              <a16:creationId xmlns:a16="http://schemas.microsoft.com/office/drawing/2014/main" id="{A7CF83F2-6212-46FE-A784-0F18D7D8C601}"/>
            </a:ext>
          </a:extLst>
        </xdr:cNvPr>
        <xdr:cNvCxnSpPr/>
      </xdr:nvCxnSpPr>
      <xdr:spPr>
        <a:xfrm flipV="1">
          <a:off x="7886700" y="953310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106020</xdr:rowOff>
    </xdr:from>
    <xdr:to>
      <xdr:col>41</xdr:col>
      <xdr:colOff>101600</xdr:colOff>
      <xdr:row>59</xdr:row>
      <xdr:rowOff>36170</xdr:rowOff>
    </xdr:to>
    <xdr:sp macro="" textlink="">
      <xdr:nvSpPr>
        <xdr:cNvPr id="238" name="楕円 237">
          <a:extLst>
            <a:ext uri="{FF2B5EF4-FFF2-40B4-BE49-F238E27FC236}">
              <a16:creationId xmlns:a16="http://schemas.microsoft.com/office/drawing/2014/main" id="{2C40DD96-9CC7-4407-B0B6-75ABAE688208}"/>
            </a:ext>
          </a:extLst>
        </xdr:cNvPr>
        <xdr:cNvSpPr/>
      </xdr:nvSpPr>
      <xdr:spPr>
        <a:xfrm>
          <a:off x="7029450" y="949449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143770</xdr:rowOff>
    </xdr:from>
    <xdr:to>
      <xdr:col>45</xdr:col>
      <xdr:colOff>177800</xdr:colOff>
      <xdr:row>58</xdr:row>
      <xdr:rowOff>156820</xdr:rowOff>
    </xdr:to>
    <xdr:cxnSp macro="">
      <xdr:nvCxnSpPr>
        <xdr:cNvPr id="239" name="直線コネクタ 238">
          <a:extLst>
            <a:ext uri="{FF2B5EF4-FFF2-40B4-BE49-F238E27FC236}">
              <a16:creationId xmlns:a16="http://schemas.microsoft.com/office/drawing/2014/main" id="{9FD180CD-CA6D-4376-A562-A8496AAC2B56}"/>
            </a:ext>
          </a:extLst>
        </xdr:cNvPr>
        <xdr:cNvCxnSpPr/>
      </xdr:nvCxnSpPr>
      <xdr:spPr>
        <a:xfrm flipV="1">
          <a:off x="7077075" y="9532245"/>
          <a:ext cx="809625" cy="1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132185</xdr:rowOff>
    </xdr:from>
    <xdr:ext cx="599010" cy="259045"/>
    <xdr:sp macro="" textlink="">
      <xdr:nvSpPr>
        <xdr:cNvPr id="240" name="n_1aveValue【橋りょう・トンネル】&#10;一人当たり有形固定資産（償却資産）額">
          <a:extLst>
            <a:ext uri="{FF2B5EF4-FFF2-40B4-BE49-F238E27FC236}">
              <a16:creationId xmlns:a16="http://schemas.microsoft.com/office/drawing/2014/main" id="{F269E9D1-05EE-4460-BD4F-3BD69FF75DD4}"/>
            </a:ext>
          </a:extLst>
        </xdr:cNvPr>
        <xdr:cNvSpPr txBox="1"/>
      </xdr:nvSpPr>
      <xdr:spPr>
        <a:xfrm>
          <a:off x="8399995" y="968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85024</xdr:rowOff>
    </xdr:from>
    <xdr:ext cx="599010" cy="259045"/>
    <xdr:sp macro="" textlink="">
      <xdr:nvSpPr>
        <xdr:cNvPr id="241" name="n_2aveValue【橋りょう・トンネル】&#10;一人当たり有形固定資産（償却資産）額">
          <a:extLst>
            <a:ext uri="{FF2B5EF4-FFF2-40B4-BE49-F238E27FC236}">
              <a16:creationId xmlns:a16="http://schemas.microsoft.com/office/drawing/2014/main" id="{064B3F12-982C-4A07-8CF3-A3212460A457}"/>
            </a:ext>
          </a:extLst>
        </xdr:cNvPr>
        <xdr:cNvSpPr txBox="1"/>
      </xdr:nvSpPr>
      <xdr:spPr>
        <a:xfrm>
          <a:off x="7609420" y="964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70149</xdr:rowOff>
    </xdr:from>
    <xdr:ext cx="599010" cy="259045"/>
    <xdr:sp macro="" textlink="">
      <xdr:nvSpPr>
        <xdr:cNvPr id="242" name="n_3aveValue【橋りょう・トンネル】&#10;一人当たり有形固定資産（償却資産）額">
          <a:extLst>
            <a:ext uri="{FF2B5EF4-FFF2-40B4-BE49-F238E27FC236}">
              <a16:creationId xmlns:a16="http://schemas.microsoft.com/office/drawing/2014/main" id="{9ADC832E-1ADB-48F0-AA1D-0A73F5AE76E0}"/>
            </a:ext>
          </a:extLst>
        </xdr:cNvPr>
        <xdr:cNvSpPr txBox="1"/>
      </xdr:nvSpPr>
      <xdr:spPr>
        <a:xfrm>
          <a:off x="6818845" y="9782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169749</xdr:rowOff>
    </xdr:from>
    <xdr:ext cx="599010" cy="259045"/>
    <xdr:sp macro="" textlink="">
      <xdr:nvSpPr>
        <xdr:cNvPr id="243" name="n_4aveValue【橋りょう・トンネル】&#10;一人当たり有形固定資産（償却資産）額">
          <a:extLst>
            <a:ext uri="{FF2B5EF4-FFF2-40B4-BE49-F238E27FC236}">
              <a16:creationId xmlns:a16="http://schemas.microsoft.com/office/drawing/2014/main" id="{3967B0CF-77BB-4082-9C5C-48662C4E6349}"/>
            </a:ext>
          </a:extLst>
        </xdr:cNvPr>
        <xdr:cNvSpPr txBox="1"/>
      </xdr:nvSpPr>
      <xdr:spPr>
        <a:xfrm>
          <a:off x="6009220" y="938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34154</xdr:rowOff>
    </xdr:from>
    <xdr:ext cx="599010" cy="259045"/>
    <xdr:sp macro="" textlink="">
      <xdr:nvSpPr>
        <xdr:cNvPr id="244" name="n_1mainValue【橋りょう・トンネル】&#10;一人当たり有形固定資産（償却資産）額">
          <a:extLst>
            <a:ext uri="{FF2B5EF4-FFF2-40B4-BE49-F238E27FC236}">
              <a16:creationId xmlns:a16="http://schemas.microsoft.com/office/drawing/2014/main" id="{57BC0D90-00F2-44E1-8DA3-407ED53C5F71}"/>
            </a:ext>
          </a:extLst>
        </xdr:cNvPr>
        <xdr:cNvSpPr txBox="1"/>
      </xdr:nvSpPr>
      <xdr:spPr>
        <a:xfrm>
          <a:off x="8399995" y="926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39647</xdr:rowOff>
    </xdr:from>
    <xdr:ext cx="599010" cy="259045"/>
    <xdr:sp macro="" textlink="">
      <xdr:nvSpPr>
        <xdr:cNvPr id="245" name="n_2mainValue【橋りょう・トンネル】&#10;一人当たり有形固定資産（償却資産）額">
          <a:extLst>
            <a:ext uri="{FF2B5EF4-FFF2-40B4-BE49-F238E27FC236}">
              <a16:creationId xmlns:a16="http://schemas.microsoft.com/office/drawing/2014/main" id="{4B58CFE8-9460-4F21-9679-FB131E17047C}"/>
            </a:ext>
          </a:extLst>
        </xdr:cNvPr>
        <xdr:cNvSpPr txBox="1"/>
      </xdr:nvSpPr>
      <xdr:spPr>
        <a:xfrm>
          <a:off x="7609420" y="926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52697</xdr:rowOff>
    </xdr:from>
    <xdr:ext cx="599010" cy="259045"/>
    <xdr:sp macro="" textlink="">
      <xdr:nvSpPr>
        <xdr:cNvPr id="246" name="n_3mainValue【橋りょう・トンネル】&#10;一人当たり有形固定資産（償却資産）額">
          <a:extLst>
            <a:ext uri="{FF2B5EF4-FFF2-40B4-BE49-F238E27FC236}">
              <a16:creationId xmlns:a16="http://schemas.microsoft.com/office/drawing/2014/main" id="{C0C33DCD-7E7F-4D14-B77C-3D5E9F02D42B}"/>
            </a:ext>
          </a:extLst>
        </xdr:cNvPr>
        <xdr:cNvSpPr txBox="1"/>
      </xdr:nvSpPr>
      <xdr:spPr>
        <a:xfrm>
          <a:off x="6818845" y="92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248D9F0B-9FE9-469F-BAA6-E3B8171ECA3B}"/>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48" name="正方形/長方形 247">
          <a:extLst>
            <a:ext uri="{FF2B5EF4-FFF2-40B4-BE49-F238E27FC236}">
              <a16:creationId xmlns:a16="http://schemas.microsoft.com/office/drawing/2014/main" id="{D072F10B-57B3-4B73-BFA9-807B2D2E76CD}"/>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49" name="正方形/長方形 248">
          <a:extLst>
            <a:ext uri="{FF2B5EF4-FFF2-40B4-BE49-F238E27FC236}">
              <a16:creationId xmlns:a16="http://schemas.microsoft.com/office/drawing/2014/main" id="{B8E8FACF-A699-4316-AF12-AD755992E189}"/>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50" name="正方形/長方形 249">
          <a:extLst>
            <a:ext uri="{FF2B5EF4-FFF2-40B4-BE49-F238E27FC236}">
              <a16:creationId xmlns:a16="http://schemas.microsoft.com/office/drawing/2014/main" id="{3CF7637A-D481-4676-8723-846688B934FC}"/>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51" name="正方形/長方形 250">
          <a:extLst>
            <a:ext uri="{FF2B5EF4-FFF2-40B4-BE49-F238E27FC236}">
              <a16:creationId xmlns:a16="http://schemas.microsoft.com/office/drawing/2014/main" id="{DD733511-9C8B-426E-88DF-AF630C4556BC}"/>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7CF73666-2F81-4711-898D-472EFC79299C}"/>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CE13BAEE-84DF-4903-91D4-403774A9EC16}"/>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4B8BB210-90E1-4991-B5C8-44BE4B2234AE}"/>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5" name="テキスト ボックス 254">
          <a:extLst>
            <a:ext uri="{FF2B5EF4-FFF2-40B4-BE49-F238E27FC236}">
              <a16:creationId xmlns:a16="http://schemas.microsoft.com/office/drawing/2014/main" id="{FED33140-1054-438E-92DC-930DF132546E}"/>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56" name="直線コネクタ 255">
          <a:extLst>
            <a:ext uri="{FF2B5EF4-FFF2-40B4-BE49-F238E27FC236}">
              <a16:creationId xmlns:a16="http://schemas.microsoft.com/office/drawing/2014/main" id="{463F048B-754D-4B30-9634-C4196572AEA0}"/>
            </a:ext>
          </a:extLst>
        </xdr:cNvPr>
        <xdr:cNvCxnSpPr/>
      </xdr:nvCxnSpPr>
      <xdr:spPr>
        <a:xfrm>
          <a:off x="685800" y="13858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57" name="テキスト ボックス 256">
          <a:extLst>
            <a:ext uri="{FF2B5EF4-FFF2-40B4-BE49-F238E27FC236}">
              <a16:creationId xmlns:a16="http://schemas.microsoft.com/office/drawing/2014/main" id="{4033BB46-7880-45E3-BD59-679542D24D3A}"/>
            </a:ext>
          </a:extLst>
        </xdr:cNvPr>
        <xdr:cNvSpPr txBox="1"/>
      </xdr:nvSpPr>
      <xdr:spPr>
        <a:xfrm>
          <a:off x="339891" y="13723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a:extLst>
            <a:ext uri="{FF2B5EF4-FFF2-40B4-BE49-F238E27FC236}">
              <a16:creationId xmlns:a16="http://schemas.microsoft.com/office/drawing/2014/main" id="{C8F7D5A0-1606-4B34-9BC3-5F6D58663621}"/>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a:extLst>
            <a:ext uri="{FF2B5EF4-FFF2-40B4-BE49-F238E27FC236}">
              <a16:creationId xmlns:a16="http://schemas.microsoft.com/office/drawing/2014/main" id="{F9586545-63A2-4A4E-8C5F-B2EDE6849BE6}"/>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60" name="直線コネクタ 259">
          <a:extLst>
            <a:ext uri="{FF2B5EF4-FFF2-40B4-BE49-F238E27FC236}">
              <a16:creationId xmlns:a16="http://schemas.microsoft.com/office/drawing/2014/main" id="{7ABE4B3F-88BE-47E7-A215-63AE29F73F2E}"/>
            </a:ext>
          </a:extLst>
        </xdr:cNvPr>
        <xdr:cNvCxnSpPr/>
      </xdr:nvCxnSpPr>
      <xdr:spPr>
        <a:xfrm>
          <a:off x="685800" y="12782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61" name="テキスト ボックス 260">
          <a:extLst>
            <a:ext uri="{FF2B5EF4-FFF2-40B4-BE49-F238E27FC236}">
              <a16:creationId xmlns:a16="http://schemas.microsoft.com/office/drawing/2014/main" id="{9E358661-3E90-41C3-A9E1-00D9594957A5}"/>
            </a:ext>
          </a:extLst>
        </xdr:cNvPr>
        <xdr:cNvSpPr txBox="1"/>
      </xdr:nvSpPr>
      <xdr:spPr>
        <a:xfrm>
          <a:off x="339891" y="12637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D469A918-A2F2-4943-B15B-E509C1ECA310}"/>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3" name="テキスト ボックス 262">
          <a:extLst>
            <a:ext uri="{FF2B5EF4-FFF2-40B4-BE49-F238E27FC236}">
              <a16:creationId xmlns:a16="http://schemas.microsoft.com/office/drawing/2014/main" id="{518856A0-CAA9-43D0-9704-0E50751EEFA2}"/>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a:extLst>
            <a:ext uri="{FF2B5EF4-FFF2-40B4-BE49-F238E27FC236}">
              <a16:creationId xmlns:a16="http://schemas.microsoft.com/office/drawing/2014/main" id="{EA7AEA3E-83FE-4DB9-BBF3-E5D2125D3EF1}"/>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15239</xdr:rowOff>
    </xdr:from>
    <xdr:to>
      <xdr:col>24</xdr:col>
      <xdr:colOff>62865</xdr:colOff>
      <xdr:row>86</xdr:row>
      <xdr:rowOff>9525</xdr:rowOff>
    </xdr:to>
    <xdr:cxnSp macro="">
      <xdr:nvCxnSpPr>
        <xdr:cNvPr id="265" name="直線コネクタ 264">
          <a:extLst>
            <a:ext uri="{FF2B5EF4-FFF2-40B4-BE49-F238E27FC236}">
              <a16:creationId xmlns:a16="http://schemas.microsoft.com/office/drawing/2014/main" id="{79C67646-4CF8-4C4A-963F-23155FD5832D}"/>
            </a:ext>
          </a:extLst>
        </xdr:cNvPr>
        <xdr:cNvCxnSpPr/>
      </xdr:nvCxnSpPr>
      <xdr:spPr>
        <a:xfrm flipV="1">
          <a:off x="4179570" y="12642214"/>
          <a:ext cx="127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13352</xdr:rowOff>
    </xdr:from>
    <xdr:ext cx="405111" cy="259045"/>
    <xdr:sp macro="" textlink="">
      <xdr:nvSpPr>
        <xdr:cNvPr id="266" name="【公営住宅】&#10;有形固定資産減価償却率最小値テキスト">
          <a:extLst>
            <a:ext uri="{FF2B5EF4-FFF2-40B4-BE49-F238E27FC236}">
              <a16:creationId xmlns:a16="http://schemas.microsoft.com/office/drawing/2014/main" id="{CD08049B-1A05-4257-A6B4-D1B914B6E22E}"/>
            </a:ext>
          </a:extLst>
        </xdr:cNvPr>
        <xdr:cNvSpPr txBox="1"/>
      </xdr:nvSpPr>
      <xdr:spPr>
        <a:xfrm>
          <a:off x="4229100"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67" name="直線コネクタ 266">
          <a:extLst>
            <a:ext uri="{FF2B5EF4-FFF2-40B4-BE49-F238E27FC236}">
              <a16:creationId xmlns:a16="http://schemas.microsoft.com/office/drawing/2014/main" id="{51A186D5-8393-4BBF-A14A-82978DBB783E}"/>
            </a:ext>
          </a:extLst>
        </xdr:cNvPr>
        <xdr:cNvCxnSpPr/>
      </xdr:nvCxnSpPr>
      <xdr:spPr>
        <a:xfrm>
          <a:off x="4105275" y="139319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133366</xdr:rowOff>
    </xdr:from>
    <xdr:ext cx="405111" cy="259045"/>
    <xdr:sp macro="" textlink="">
      <xdr:nvSpPr>
        <xdr:cNvPr id="268" name="【公営住宅】&#10;有形固定資産減価償却率最大値テキスト">
          <a:extLst>
            <a:ext uri="{FF2B5EF4-FFF2-40B4-BE49-F238E27FC236}">
              <a16:creationId xmlns:a16="http://schemas.microsoft.com/office/drawing/2014/main" id="{665B7FBE-F08F-4FD4-B824-3C1E878F4740}"/>
            </a:ext>
          </a:extLst>
        </xdr:cNvPr>
        <xdr:cNvSpPr txBox="1"/>
      </xdr:nvSpPr>
      <xdr:spPr>
        <a:xfrm>
          <a:off x="4229100" y="1243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69" name="直線コネクタ 268">
          <a:extLst>
            <a:ext uri="{FF2B5EF4-FFF2-40B4-BE49-F238E27FC236}">
              <a16:creationId xmlns:a16="http://schemas.microsoft.com/office/drawing/2014/main" id="{CD40F09B-AE43-4A01-8EEC-834BC910B29B}"/>
            </a:ext>
          </a:extLst>
        </xdr:cNvPr>
        <xdr:cNvCxnSpPr/>
      </xdr:nvCxnSpPr>
      <xdr:spPr>
        <a:xfrm>
          <a:off x="4105275" y="1264221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170197</xdr:rowOff>
    </xdr:from>
    <xdr:ext cx="405111" cy="259045"/>
    <xdr:sp macro="" textlink="">
      <xdr:nvSpPr>
        <xdr:cNvPr id="270" name="【公営住宅】&#10;有形固定資産減価償却率平均値テキスト">
          <a:extLst>
            <a:ext uri="{FF2B5EF4-FFF2-40B4-BE49-F238E27FC236}">
              <a16:creationId xmlns:a16="http://schemas.microsoft.com/office/drawing/2014/main" id="{91BF92A0-A565-406A-8D2A-E528BF6A932E}"/>
            </a:ext>
          </a:extLst>
        </xdr:cNvPr>
        <xdr:cNvSpPr txBox="1"/>
      </xdr:nvSpPr>
      <xdr:spPr>
        <a:xfrm>
          <a:off x="4229100" y="1279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71" name="フローチャート: 判断 270">
          <a:extLst>
            <a:ext uri="{FF2B5EF4-FFF2-40B4-BE49-F238E27FC236}">
              <a16:creationId xmlns:a16="http://schemas.microsoft.com/office/drawing/2014/main" id="{B081A754-276F-4794-BF59-0CFBCF459A9E}"/>
            </a:ext>
          </a:extLst>
        </xdr:cNvPr>
        <xdr:cNvSpPr/>
      </xdr:nvSpPr>
      <xdr:spPr>
        <a:xfrm>
          <a:off x="4124325" y="1293622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130175</xdr:rowOff>
    </xdr:from>
    <xdr:to>
      <xdr:col>20</xdr:col>
      <xdr:colOff>38100</xdr:colOff>
      <xdr:row>80</xdr:row>
      <xdr:rowOff>60325</xdr:rowOff>
    </xdr:to>
    <xdr:sp macro="" textlink="">
      <xdr:nvSpPr>
        <xdr:cNvPr id="272" name="フローチャート: 判断 271">
          <a:extLst>
            <a:ext uri="{FF2B5EF4-FFF2-40B4-BE49-F238E27FC236}">
              <a16:creationId xmlns:a16="http://schemas.microsoft.com/office/drawing/2014/main" id="{C1EA040C-A1A3-41DD-BCA8-0C4FAA8D326D}"/>
            </a:ext>
          </a:extLst>
        </xdr:cNvPr>
        <xdr:cNvSpPr/>
      </xdr:nvSpPr>
      <xdr:spPr>
        <a:xfrm>
          <a:off x="3381375" y="129222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130175</xdr:rowOff>
    </xdr:from>
    <xdr:to>
      <xdr:col>15</xdr:col>
      <xdr:colOff>101600</xdr:colOff>
      <xdr:row>79</xdr:row>
      <xdr:rowOff>60325</xdr:rowOff>
    </xdr:to>
    <xdr:sp macro="" textlink="">
      <xdr:nvSpPr>
        <xdr:cNvPr id="273" name="フローチャート: 判断 272">
          <a:extLst>
            <a:ext uri="{FF2B5EF4-FFF2-40B4-BE49-F238E27FC236}">
              <a16:creationId xmlns:a16="http://schemas.microsoft.com/office/drawing/2014/main" id="{C4D0E255-9AA9-47B8-B3F8-9C52F95B9F73}"/>
            </a:ext>
          </a:extLst>
        </xdr:cNvPr>
        <xdr:cNvSpPr/>
      </xdr:nvSpPr>
      <xdr:spPr>
        <a:xfrm>
          <a:off x="2571750" y="127603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78</xdr:row>
      <xdr:rowOff>90170</xdr:rowOff>
    </xdr:from>
    <xdr:to>
      <xdr:col>10</xdr:col>
      <xdr:colOff>165100</xdr:colOff>
      <xdr:row>79</xdr:row>
      <xdr:rowOff>20320</xdr:rowOff>
    </xdr:to>
    <xdr:sp macro="" textlink="">
      <xdr:nvSpPr>
        <xdr:cNvPr id="274" name="フローチャート: 判断 273">
          <a:extLst>
            <a:ext uri="{FF2B5EF4-FFF2-40B4-BE49-F238E27FC236}">
              <a16:creationId xmlns:a16="http://schemas.microsoft.com/office/drawing/2014/main" id="{84484A13-3087-49AF-A567-6598B9E41D89}"/>
            </a:ext>
          </a:extLst>
        </xdr:cNvPr>
        <xdr:cNvSpPr/>
      </xdr:nvSpPr>
      <xdr:spPr>
        <a:xfrm>
          <a:off x="1781175" y="127171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15875</xdr:rowOff>
    </xdr:from>
    <xdr:to>
      <xdr:col>6</xdr:col>
      <xdr:colOff>38100</xdr:colOff>
      <xdr:row>78</xdr:row>
      <xdr:rowOff>117475</xdr:rowOff>
    </xdr:to>
    <xdr:sp macro="" textlink="">
      <xdr:nvSpPr>
        <xdr:cNvPr id="275" name="フローチャート: 判断 274">
          <a:extLst>
            <a:ext uri="{FF2B5EF4-FFF2-40B4-BE49-F238E27FC236}">
              <a16:creationId xmlns:a16="http://schemas.microsoft.com/office/drawing/2014/main" id="{F7CD7AAC-13EC-4144-AD19-1049E8531696}"/>
            </a:ext>
          </a:extLst>
        </xdr:cNvPr>
        <xdr:cNvSpPr/>
      </xdr:nvSpPr>
      <xdr:spPr>
        <a:xfrm>
          <a:off x="981075" y="126460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540A2F47-0C50-479F-9E8E-EFA1C7CBDE30}"/>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D1A34463-8B1B-41F7-8891-C3D1BC9D79B7}"/>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2C45BBA4-DFAA-461D-AFB2-ABE3BE4DB701}"/>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747EB94A-9B31-4820-9E54-36311CB53C0A}"/>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46300D14-D687-4DD1-B375-6009CB28BF1B}"/>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81" name="楕円 280">
          <a:extLst>
            <a:ext uri="{FF2B5EF4-FFF2-40B4-BE49-F238E27FC236}">
              <a16:creationId xmlns:a16="http://schemas.microsoft.com/office/drawing/2014/main" id="{394B0A1C-CD91-4F05-BA60-392550F8EEEC}"/>
            </a:ext>
          </a:extLst>
        </xdr:cNvPr>
        <xdr:cNvSpPr/>
      </xdr:nvSpPr>
      <xdr:spPr>
        <a:xfrm>
          <a:off x="4124325" y="1335658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82</xdr:row>
      <xdr:rowOff>57166</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B1F7A403-F09C-4C76-AA99-F5A5C61723CE}"/>
            </a:ext>
          </a:extLst>
        </xdr:cNvPr>
        <xdr:cNvSpPr txBox="1"/>
      </xdr:nvSpPr>
      <xdr:spPr>
        <a:xfrm>
          <a:off x="4229100" y="1333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170180</xdr:rowOff>
    </xdr:from>
    <xdr:to>
      <xdr:col>20</xdr:col>
      <xdr:colOff>38100</xdr:colOff>
      <xdr:row>82</xdr:row>
      <xdr:rowOff>100330</xdr:rowOff>
    </xdr:to>
    <xdr:sp macro="" textlink="">
      <xdr:nvSpPr>
        <xdr:cNvPr id="283" name="楕円 282">
          <a:extLst>
            <a:ext uri="{FF2B5EF4-FFF2-40B4-BE49-F238E27FC236}">
              <a16:creationId xmlns:a16="http://schemas.microsoft.com/office/drawing/2014/main" id="{A1809ABB-0872-4B32-9381-E0871E22CE85}"/>
            </a:ext>
          </a:extLst>
        </xdr:cNvPr>
        <xdr:cNvSpPr/>
      </xdr:nvSpPr>
      <xdr:spPr>
        <a:xfrm>
          <a:off x="3381375" y="1327658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49530</xdr:rowOff>
    </xdr:from>
    <xdr:to>
      <xdr:col>24</xdr:col>
      <xdr:colOff>63500</xdr:colOff>
      <xdr:row>82</xdr:row>
      <xdr:rowOff>129539</xdr:rowOff>
    </xdr:to>
    <xdr:cxnSp macro="">
      <xdr:nvCxnSpPr>
        <xdr:cNvPr id="284" name="直線コネクタ 283">
          <a:extLst>
            <a:ext uri="{FF2B5EF4-FFF2-40B4-BE49-F238E27FC236}">
              <a16:creationId xmlns:a16="http://schemas.microsoft.com/office/drawing/2014/main" id="{06568B4D-A209-4848-9C97-F2A1E0E4CCB9}"/>
            </a:ext>
          </a:extLst>
        </xdr:cNvPr>
        <xdr:cNvCxnSpPr/>
      </xdr:nvCxnSpPr>
      <xdr:spPr>
        <a:xfrm>
          <a:off x="3429000" y="13324205"/>
          <a:ext cx="752475"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61595</xdr:rowOff>
    </xdr:from>
    <xdr:to>
      <xdr:col>15</xdr:col>
      <xdr:colOff>101600</xdr:colOff>
      <xdr:row>81</xdr:row>
      <xdr:rowOff>163195</xdr:rowOff>
    </xdr:to>
    <xdr:sp macro="" textlink="">
      <xdr:nvSpPr>
        <xdr:cNvPr id="285" name="楕円 284">
          <a:extLst>
            <a:ext uri="{FF2B5EF4-FFF2-40B4-BE49-F238E27FC236}">
              <a16:creationId xmlns:a16="http://schemas.microsoft.com/office/drawing/2014/main" id="{05EC1C77-14BC-4F6E-BE2F-89F8A273122E}"/>
            </a:ext>
          </a:extLst>
        </xdr:cNvPr>
        <xdr:cNvSpPr/>
      </xdr:nvSpPr>
      <xdr:spPr>
        <a:xfrm>
          <a:off x="2571750" y="1318069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112395</xdr:rowOff>
    </xdr:from>
    <xdr:to>
      <xdr:col>19</xdr:col>
      <xdr:colOff>177800</xdr:colOff>
      <xdr:row>82</xdr:row>
      <xdr:rowOff>49530</xdr:rowOff>
    </xdr:to>
    <xdr:cxnSp macro="">
      <xdr:nvCxnSpPr>
        <xdr:cNvPr id="286" name="直線コネクタ 285">
          <a:extLst>
            <a:ext uri="{FF2B5EF4-FFF2-40B4-BE49-F238E27FC236}">
              <a16:creationId xmlns:a16="http://schemas.microsoft.com/office/drawing/2014/main" id="{824921EF-EB37-42DD-9D4D-454F6CB096B1}"/>
            </a:ext>
          </a:extLst>
        </xdr:cNvPr>
        <xdr:cNvCxnSpPr/>
      </xdr:nvCxnSpPr>
      <xdr:spPr>
        <a:xfrm>
          <a:off x="2619375" y="13228320"/>
          <a:ext cx="809625" cy="9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113030</xdr:rowOff>
    </xdr:from>
    <xdr:to>
      <xdr:col>10</xdr:col>
      <xdr:colOff>165100</xdr:colOff>
      <xdr:row>81</xdr:row>
      <xdr:rowOff>43180</xdr:rowOff>
    </xdr:to>
    <xdr:sp macro="" textlink="">
      <xdr:nvSpPr>
        <xdr:cNvPr id="287" name="楕円 286">
          <a:extLst>
            <a:ext uri="{FF2B5EF4-FFF2-40B4-BE49-F238E27FC236}">
              <a16:creationId xmlns:a16="http://schemas.microsoft.com/office/drawing/2014/main" id="{8F491155-A17D-4D1C-A398-08984E8649C2}"/>
            </a:ext>
          </a:extLst>
        </xdr:cNvPr>
        <xdr:cNvSpPr/>
      </xdr:nvSpPr>
      <xdr:spPr>
        <a:xfrm>
          <a:off x="1781175" y="130670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163830</xdr:rowOff>
    </xdr:from>
    <xdr:to>
      <xdr:col>15</xdr:col>
      <xdr:colOff>50800</xdr:colOff>
      <xdr:row>81</xdr:row>
      <xdr:rowOff>112395</xdr:rowOff>
    </xdr:to>
    <xdr:cxnSp macro="">
      <xdr:nvCxnSpPr>
        <xdr:cNvPr id="288" name="直線コネクタ 287">
          <a:extLst>
            <a:ext uri="{FF2B5EF4-FFF2-40B4-BE49-F238E27FC236}">
              <a16:creationId xmlns:a16="http://schemas.microsoft.com/office/drawing/2014/main" id="{39B40B57-C258-4B7D-B1D0-EE124B18A50F}"/>
            </a:ext>
          </a:extLst>
        </xdr:cNvPr>
        <xdr:cNvCxnSpPr/>
      </xdr:nvCxnSpPr>
      <xdr:spPr>
        <a:xfrm>
          <a:off x="1828800" y="13114655"/>
          <a:ext cx="790575" cy="11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76852</xdr:rowOff>
    </xdr:from>
    <xdr:ext cx="405111" cy="259045"/>
    <xdr:sp macro="" textlink="">
      <xdr:nvSpPr>
        <xdr:cNvPr id="289" name="n_1aveValue【公営住宅】&#10;有形固定資産減価償却率">
          <a:extLst>
            <a:ext uri="{FF2B5EF4-FFF2-40B4-BE49-F238E27FC236}">
              <a16:creationId xmlns:a16="http://schemas.microsoft.com/office/drawing/2014/main" id="{EE2BC930-784E-44B3-897D-E39DFB3B5F14}"/>
            </a:ext>
          </a:extLst>
        </xdr:cNvPr>
        <xdr:cNvSpPr txBox="1"/>
      </xdr:nvSpPr>
      <xdr:spPr>
        <a:xfrm>
          <a:off x="3239144" y="1270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76852</xdr:rowOff>
    </xdr:from>
    <xdr:ext cx="405111" cy="259045"/>
    <xdr:sp macro="" textlink="">
      <xdr:nvSpPr>
        <xdr:cNvPr id="290" name="n_2aveValue【公営住宅】&#10;有形固定資産減価償却率">
          <a:extLst>
            <a:ext uri="{FF2B5EF4-FFF2-40B4-BE49-F238E27FC236}">
              <a16:creationId xmlns:a16="http://schemas.microsoft.com/office/drawing/2014/main" id="{53C1E3D0-6139-45EC-A492-F90DC1BA03AF}"/>
            </a:ext>
          </a:extLst>
        </xdr:cNvPr>
        <xdr:cNvSpPr txBox="1"/>
      </xdr:nvSpPr>
      <xdr:spPr>
        <a:xfrm>
          <a:off x="2439044" y="1254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36847</xdr:rowOff>
    </xdr:from>
    <xdr:ext cx="405111" cy="259045"/>
    <xdr:sp macro="" textlink="">
      <xdr:nvSpPr>
        <xdr:cNvPr id="291" name="n_3aveValue【公営住宅】&#10;有形固定資産減価償却率">
          <a:extLst>
            <a:ext uri="{FF2B5EF4-FFF2-40B4-BE49-F238E27FC236}">
              <a16:creationId xmlns:a16="http://schemas.microsoft.com/office/drawing/2014/main" id="{81B5F5DC-1553-4BE9-A6BC-61DD4C60F53F}"/>
            </a:ext>
          </a:extLst>
        </xdr:cNvPr>
        <xdr:cNvSpPr txBox="1"/>
      </xdr:nvSpPr>
      <xdr:spPr>
        <a:xfrm>
          <a:off x="1648469" y="1250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134002</xdr:rowOff>
    </xdr:from>
    <xdr:ext cx="405111" cy="259045"/>
    <xdr:sp macro="" textlink="">
      <xdr:nvSpPr>
        <xdr:cNvPr id="292" name="n_4aveValue【公営住宅】&#10;有形固定資産減価償却率">
          <a:extLst>
            <a:ext uri="{FF2B5EF4-FFF2-40B4-BE49-F238E27FC236}">
              <a16:creationId xmlns:a16="http://schemas.microsoft.com/office/drawing/2014/main" id="{6FD90711-409A-4F00-A57C-DED89800E838}"/>
            </a:ext>
          </a:extLst>
        </xdr:cNvPr>
        <xdr:cNvSpPr txBox="1"/>
      </xdr:nvSpPr>
      <xdr:spPr>
        <a:xfrm>
          <a:off x="848369" y="12440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91457</xdr:rowOff>
    </xdr:from>
    <xdr:ext cx="405111" cy="259045"/>
    <xdr:sp macro="" textlink="">
      <xdr:nvSpPr>
        <xdr:cNvPr id="293" name="n_1mainValue【公営住宅】&#10;有形固定資産減価償却率">
          <a:extLst>
            <a:ext uri="{FF2B5EF4-FFF2-40B4-BE49-F238E27FC236}">
              <a16:creationId xmlns:a16="http://schemas.microsoft.com/office/drawing/2014/main" id="{BE4E6BF1-C88B-47CD-879C-6836F86EB754}"/>
            </a:ext>
          </a:extLst>
        </xdr:cNvPr>
        <xdr:cNvSpPr txBox="1"/>
      </xdr:nvSpPr>
      <xdr:spPr>
        <a:xfrm>
          <a:off x="3239144" y="1336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154322</xdr:rowOff>
    </xdr:from>
    <xdr:ext cx="405111" cy="259045"/>
    <xdr:sp macro="" textlink="">
      <xdr:nvSpPr>
        <xdr:cNvPr id="294" name="n_2mainValue【公営住宅】&#10;有形固定資産減価償却率">
          <a:extLst>
            <a:ext uri="{FF2B5EF4-FFF2-40B4-BE49-F238E27FC236}">
              <a16:creationId xmlns:a16="http://schemas.microsoft.com/office/drawing/2014/main" id="{050E93D4-8121-41DE-A857-2DE1AC9E08BD}"/>
            </a:ext>
          </a:extLst>
        </xdr:cNvPr>
        <xdr:cNvSpPr txBox="1"/>
      </xdr:nvSpPr>
      <xdr:spPr>
        <a:xfrm>
          <a:off x="2439044" y="1327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34307</xdr:rowOff>
    </xdr:from>
    <xdr:ext cx="405111" cy="259045"/>
    <xdr:sp macro="" textlink="">
      <xdr:nvSpPr>
        <xdr:cNvPr id="295" name="n_3mainValue【公営住宅】&#10;有形固定資産減価償却率">
          <a:extLst>
            <a:ext uri="{FF2B5EF4-FFF2-40B4-BE49-F238E27FC236}">
              <a16:creationId xmlns:a16="http://schemas.microsoft.com/office/drawing/2014/main" id="{320DD53B-AA1B-4A55-81B6-05FC58D76D32}"/>
            </a:ext>
          </a:extLst>
        </xdr:cNvPr>
        <xdr:cNvSpPr txBox="1"/>
      </xdr:nvSpPr>
      <xdr:spPr>
        <a:xfrm>
          <a:off x="1648469" y="1314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a:extLst>
            <a:ext uri="{FF2B5EF4-FFF2-40B4-BE49-F238E27FC236}">
              <a16:creationId xmlns:a16="http://schemas.microsoft.com/office/drawing/2014/main" id="{F09A9B3E-1E06-45D8-9D77-44EDA92D886E}"/>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97" name="正方形/長方形 296">
          <a:extLst>
            <a:ext uri="{FF2B5EF4-FFF2-40B4-BE49-F238E27FC236}">
              <a16:creationId xmlns:a16="http://schemas.microsoft.com/office/drawing/2014/main" id="{D86B4BDC-6AB2-42B3-BAE2-2B42155F746C}"/>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98" name="正方形/長方形 297">
          <a:extLst>
            <a:ext uri="{FF2B5EF4-FFF2-40B4-BE49-F238E27FC236}">
              <a16:creationId xmlns:a16="http://schemas.microsoft.com/office/drawing/2014/main" id="{F8B23CBF-FD0E-4988-97AA-C66ABE62CD89}"/>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99" name="正方形/長方形 298">
          <a:extLst>
            <a:ext uri="{FF2B5EF4-FFF2-40B4-BE49-F238E27FC236}">
              <a16:creationId xmlns:a16="http://schemas.microsoft.com/office/drawing/2014/main" id="{D87D81CA-5198-498F-B000-16A08518C6BF}"/>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300" name="正方形/長方形 299">
          <a:extLst>
            <a:ext uri="{FF2B5EF4-FFF2-40B4-BE49-F238E27FC236}">
              <a16:creationId xmlns:a16="http://schemas.microsoft.com/office/drawing/2014/main" id="{ED690B4A-A28B-4955-AD39-5194018AA6F8}"/>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DBD66A12-EC65-42D6-A538-E137ED63B85A}"/>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689C67FC-8E48-4165-8426-23689971EB03}"/>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5F0A2CD6-AEC2-4F61-8B6D-5754467D4015}"/>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04" name="テキスト ボックス 303">
          <a:extLst>
            <a:ext uri="{FF2B5EF4-FFF2-40B4-BE49-F238E27FC236}">
              <a16:creationId xmlns:a16="http://schemas.microsoft.com/office/drawing/2014/main" id="{1212845B-2EF9-4C28-8D2C-FA8021723767}"/>
            </a:ext>
          </a:extLst>
        </xdr:cNvPr>
        <xdr:cNvSpPr txBox="1"/>
      </xdr:nvSpPr>
      <xdr:spPr>
        <a:xfrm>
          <a:off x="5527221"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38100</xdr:rowOff>
    </xdr:from>
    <xdr:to>
      <xdr:col>59</xdr:col>
      <xdr:colOff>50800</xdr:colOff>
      <xdr:row>86</xdr:row>
      <xdr:rowOff>38100</xdr:rowOff>
    </xdr:to>
    <xdr:cxnSp macro="">
      <xdr:nvCxnSpPr>
        <xdr:cNvPr id="305" name="直線コネクタ 304">
          <a:extLst>
            <a:ext uri="{FF2B5EF4-FFF2-40B4-BE49-F238E27FC236}">
              <a16:creationId xmlns:a16="http://schemas.microsoft.com/office/drawing/2014/main" id="{724E9C71-0C6C-44A1-98D0-100B04F51841}"/>
            </a:ext>
          </a:extLst>
        </xdr:cNvPr>
        <xdr:cNvCxnSpPr/>
      </xdr:nvCxnSpPr>
      <xdr:spPr>
        <a:xfrm>
          <a:off x="5953125" y="1396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6" name="テキスト ボックス 305">
          <a:extLst>
            <a:ext uri="{FF2B5EF4-FFF2-40B4-BE49-F238E27FC236}">
              <a16:creationId xmlns:a16="http://schemas.microsoft.com/office/drawing/2014/main" id="{2AE0A75B-3BCA-4C93-85D2-E5135BBDC1F3}"/>
            </a:ext>
          </a:extLst>
        </xdr:cNvPr>
        <xdr:cNvSpPr txBox="1"/>
      </xdr:nvSpPr>
      <xdr:spPr>
        <a:xfrm>
          <a:off x="55272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7" name="直線コネクタ 306">
          <a:extLst>
            <a:ext uri="{FF2B5EF4-FFF2-40B4-BE49-F238E27FC236}">
              <a16:creationId xmlns:a16="http://schemas.microsoft.com/office/drawing/2014/main" id="{4D2B72D2-3AC7-4367-898C-E342C88074B1}"/>
            </a:ext>
          </a:extLst>
        </xdr:cNvPr>
        <xdr:cNvCxnSpPr/>
      </xdr:nvCxnSpPr>
      <xdr:spPr>
        <a:xfrm>
          <a:off x="5953125" y="1353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8" name="テキスト ボックス 307">
          <a:extLst>
            <a:ext uri="{FF2B5EF4-FFF2-40B4-BE49-F238E27FC236}">
              <a16:creationId xmlns:a16="http://schemas.microsoft.com/office/drawing/2014/main" id="{F9418E27-5A48-40BC-8C39-55B638016033}"/>
            </a:ext>
          </a:extLst>
        </xdr:cNvPr>
        <xdr:cNvSpPr txBox="1"/>
      </xdr:nvSpPr>
      <xdr:spPr>
        <a:xfrm>
          <a:off x="5527221"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9" name="直線コネクタ 308">
          <a:extLst>
            <a:ext uri="{FF2B5EF4-FFF2-40B4-BE49-F238E27FC236}">
              <a16:creationId xmlns:a16="http://schemas.microsoft.com/office/drawing/2014/main" id="{72BB6819-6FCE-4423-85A0-05DB13882DD8}"/>
            </a:ext>
          </a:extLst>
        </xdr:cNvPr>
        <xdr:cNvCxnSpPr/>
      </xdr:nvCxnSpPr>
      <xdr:spPr>
        <a:xfrm>
          <a:off x="5953125" y="1310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0" name="テキスト ボックス 309">
          <a:extLst>
            <a:ext uri="{FF2B5EF4-FFF2-40B4-BE49-F238E27FC236}">
              <a16:creationId xmlns:a16="http://schemas.microsoft.com/office/drawing/2014/main" id="{E22EC209-1667-4E51-AD67-649985E9D903}"/>
            </a:ext>
          </a:extLst>
        </xdr:cNvPr>
        <xdr:cNvSpPr txBox="1"/>
      </xdr:nvSpPr>
      <xdr:spPr>
        <a:xfrm>
          <a:off x="5527221"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1" name="直線コネクタ 310">
          <a:extLst>
            <a:ext uri="{FF2B5EF4-FFF2-40B4-BE49-F238E27FC236}">
              <a16:creationId xmlns:a16="http://schemas.microsoft.com/office/drawing/2014/main" id="{7D047354-6729-45CA-8E6B-B8373AF33284}"/>
            </a:ext>
          </a:extLst>
        </xdr:cNvPr>
        <xdr:cNvCxnSpPr/>
      </xdr:nvCxnSpPr>
      <xdr:spPr>
        <a:xfrm>
          <a:off x="5953125" y="1266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2" name="テキスト ボックス 311">
          <a:extLst>
            <a:ext uri="{FF2B5EF4-FFF2-40B4-BE49-F238E27FC236}">
              <a16:creationId xmlns:a16="http://schemas.microsoft.com/office/drawing/2014/main" id="{E8DB56B2-219F-4C58-A99D-7B48F17EB0ED}"/>
            </a:ext>
          </a:extLst>
        </xdr:cNvPr>
        <xdr:cNvSpPr txBox="1"/>
      </xdr:nvSpPr>
      <xdr:spPr>
        <a:xfrm>
          <a:off x="5527221"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a:extLst>
            <a:ext uri="{FF2B5EF4-FFF2-40B4-BE49-F238E27FC236}">
              <a16:creationId xmlns:a16="http://schemas.microsoft.com/office/drawing/2014/main" id="{18BBB9E4-74F2-4F22-85B0-EF161588A21A}"/>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a:extLst>
            <a:ext uri="{FF2B5EF4-FFF2-40B4-BE49-F238E27FC236}">
              <a16:creationId xmlns:a16="http://schemas.microsoft.com/office/drawing/2014/main" id="{7DD985C6-CA6E-4626-A21E-05CC54ED3CDB}"/>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a:extLst>
            <a:ext uri="{FF2B5EF4-FFF2-40B4-BE49-F238E27FC236}">
              <a16:creationId xmlns:a16="http://schemas.microsoft.com/office/drawing/2014/main" id="{8182904B-0815-44B9-981F-0A26709BC249}"/>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70104</xdr:rowOff>
    </xdr:from>
    <xdr:to>
      <xdr:col>54</xdr:col>
      <xdr:colOff>189865</xdr:colOff>
      <xdr:row>86</xdr:row>
      <xdr:rowOff>106680</xdr:rowOff>
    </xdr:to>
    <xdr:cxnSp macro="">
      <xdr:nvCxnSpPr>
        <xdr:cNvPr id="316" name="直線コネクタ 315">
          <a:extLst>
            <a:ext uri="{FF2B5EF4-FFF2-40B4-BE49-F238E27FC236}">
              <a16:creationId xmlns:a16="http://schemas.microsoft.com/office/drawing/2014/main" id="{A4A6515F-E290-4A0D-AE1D-483D51888A2F}"/>
            </a:ext>
          </a:extLst>
        </xdr:cNvPr>
        <xdr:cNvCxnSpPr/>
      </xdr:nvCxnSpPr>
      <xdr:spPr>
        <a:xfrm flipV="1">
          <a:off x="9427845" y="12697079"/>
          <a:ext cx="1270" cy="133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110507</xdr:rowOff>
    </xdr:from>
    <xdr:ext cx="469744" cy="259045"/>
    <xdr:sp macro="" textlink="">
      <xdr:nvSpPr>
        <xdr:cNvPr id="317" name="【公営住宅】&#10;一人当たり面積最小値テキスト">
          <a:extLst>
            <a:ext uri="{FF2B5EF4-FFF2-40B4-BE49-F238E27FC236}">
              <a16:creationId xmlns:a16="http://schemas.microsoft.com/office/drawing/2014/main" id="{4C92502C-C9EF-4A9A-A599-BA223C5B5F65}"/>
            </a:ext>
          </a:extLst>
        </xdr:cNvPr>
        <xdr:cNvSpPr txBox="1"/>
      </xdr:nvSpPr>
      <xdr:spPr>
        <a:xfrm>
          <a:off x="9477375" y="1403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18" name="直線コネクタ 317">
          <a:extLst>
            <a:ext uri="{FF2B5EF4-FFF2-40B4-BE49-F238E27FC236}">
              <a16:creationId xmlns:a16="http://schemas.microsoft.com/office/drawing/2014/main" id="{19BBF0C5-4D51-4C47-8D98-F9452069B3E9}"/>
            </a:ext>
          </a:extLst>
        </xdr:cNvPr>
        <xdr:cNvCxnSpPr/>
      </xdr:nvCxnSpPr>
      <xdr:spPr>
        <a:xfrm>
          <a:off x="9363075" y="1402905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16781</xdr:rowOff>
    </xdr:from>
    <xdr:ext cx="469744" cy="259045"/>
    <xdr:sp macro="" textlink="">
      <xdr:nvSpPr>
        <xdr:cNvPr id="319" name="【公営住宅】&#10;一人当たり面積最大値テキスト">
          <a:extLst>
            <a:ext uri="{FF2B5EF4-FFF2-40B4-BE49-F238E27FC236}">
              <a16:creationId xmlns:a16="http://schemas.microsoft.com/office/drawing/2014/main" id="{991697E9-633C-46C5-938F-16A4E3AEA787}"/>
            </a:ext>
          </a:extLst>
        </xdr:cNvPr>
        <xdr:cNvSpPr txBox="1"/>
      </xdr:nvSpPr>
      <xdr:spPr>
        <a:xfrm>
          <a:off x="9477375" y="1248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70104</xdr:rowOff>
    </xdr:from>
    <xdr:to>
      <xdr:col>55</xdr:col>
      <xdr:colOff>88900</xdr:colOff>
      <xdr:row>78</xdr:row>
      <xdr:rowOff>70104</xdr:rowOff>
    </xdr:to>
    <xdr:cxnSp macro="">
      <xdr:nvCxnSpPr>
        <xdr:cNvPr id="320" name="直線コネクタ 319">
          <a:extLst>
            <a:ext uri="{FF2B5EF4-FFF2-40B4-BE49-F238E27FC236}">
              <a16:creationId xmlns:a16="http://schemas.microsoft.com/office/drawing/2014/main" id="{1CFC6C2A-536B-432C-83C0-99CDDF4F8993}"/>
            </a:ext>
          </a:extLst>
        </xdr:cNvPr>
        <xdr:cNvCxnSpPr/>
      </xdr:nvCxnSpPr>
      <xdr:spPr>
        <a:xfrm>
          <a:off x="9363075" y="1269707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82</xdr:row>
      <xdr:rowOff>110762</xdr:rowOff>
    </xdr:from>
    <xdr:ext cx="469744" cy="259045"/>
    <xdr:sp macro="" textlink="">
      <xdr:nvSpPr>
        <xdr:cNvPr id="321" name="【公営住宅】&#10;一人当たり面積平均値テキスト">
          <a:extLst>
            <a:ext uri="{FF2B5EF4-FFF2-40B4-BE49-F238E27FC236}">
              <a16:creationId xmlns:a16="http://schemas.microsoft.com/office/drawing/2014/main" id="{78ADA536-387B-4FC0-9ABD-3CD4A8708275}"/>
            </a:ext>
          </a:extLst>
        </xdr:cNvPr>
        <xdr:cNvSpPr txBox="1"/>
      </xdr:nvSpPr>
      <xdr:spPr>
        <a:xfrm>
          <a:off x="9477375" y="13385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87885</xdr:rowOff>
    </xdr:from>
    <xdr:to>
      <xdr:col>55</xdr:col>
      <xdr:colOff>50800</xdr:colOff>
      <xdr:row>84</xdr:row>
      <xdr:rowOff>18035</xdr:rowOff>
    </xdr:to>
    <xdr:sp macro="" textlink="">
      <xdr:nvSpPr>
        <xdr:cNvPr id="322" name="フローチャート: 判断 321">
          <a:extLst>
            <a:ext uri="{FF2B5EF4-FFF2-40B4-BE49-F238E27FC236}">
              <a16:creationId xmlns:a16="http://schemas.microsoft.com/office/drawing/2014/main" id="{A1C7195E-08B4-47B0-9469-480CD88E4FE1}"/>
            </a:ext>
          </a:extLst>
        </xdr:cNvPr>
        <xdr:cNvSpPr/>
      </xdr:nvSpPr>
      <xdr:spPr>
        <a:xfrm>
          <a:off x="9401175" y="1352448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133604</xdr:rowOff>
    </xdr:from>
    <xdr:to>
      <xdr:col>50</xdr:col>
      <xdr:colOff>165100</xdr:colOff>
      <xdr:row>84</xdr:row>
      <xdr:rowOff>63754</xdr:rowOff>
    </xdr:to>
    <xdr:sp macro="" textlink="">
      <xdr:nvSpPr>
        <xdr:cNvPr id="323" name="フローチャート: 判断 322">
          <a:extLst>
            <a:ext uri="{FF2B5EF4-FFF2-40B4-BE49-F238E27FC236}">
              <a16:creationId xmlns:a16="http://schemas.microsoft.com/office/drawing/2014/main" id="{B60E0F28-B98A-4069-B01F-83E414D45251}"/>
            </a:ext>
          </a:extLst>
        </xdr:cNvPr>
        <xdr:cNvSpPr/>
      </xdr:nvSpPr>
      <xdr:spPr>
        <a:xfrm>
          <a:off x="8639175" y="1357337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145035</xdr:rowOff>
    </xdr:from>
    <xdr:to>
      <xdr:col>46</xdr:col>
      <xdr:colOff>38100</xdr:colOff>
      <xdr:row>84</xdr:row>
      <xdr:rowOff>75185</xdr:rowOff>
    </xdr:to>
    <xdr:sp macro="" textlink="">
      <xdr:nvSpPr>
        <xdr:cNvPr id="324" name="フローチャート: 判断 323">
          <a:extLst>
            <a:ext uri="{FF2B5EF4-FFF2-40B4-BE49-F238E27FC236}">
              <a16:creationId xmlns:a16="http://schemas.microsoft.com/office/drawing/2014/main" id="{D7996DF5-B217-4846-BBF5-67E8D8CD8554}"/>
            </a:ext>
          </a:extLst>
        </xdr:cNvPr>
        <xdr:cNvSpPr/>
      </xdr:nvSpPr>
      <xdr:spPr>
        <a:xfrm>
          <a:off x="7839075" y="135816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156463</xdr:rowOff>
    </xdr:from>
    <xdr:to>
      <xdr:col>41</xdr:col>
      <xdr:colOff>101600</xdr:colOff>
      <xdr:row>82</xdr:row>
      <xdr:rowOff>86613</xdr:rowOff>
    </xdr:to>
    <xdr:sp macro="" textlink="">
      <xdr:nvSpPr>
        <xdr:cNvPr id="325" name="フローチャート: 判断 324">
          <a:extLst>
            <a:ext uri="{FF2B5EF4-FFF2-40B4-BE49-F238E27FC236}">
              <a16:creationId xmlns:a16="http://schemas.microsoft.com/office/drawing/2014/main" id="{061051AE-DCC7-4CD9-8695-628254E5113C}"/>
            </a:ext>
          </a:extLst>
        </xdr:cNvPr>
        <xdr:cNvSpPr/>
      </xdr:nvSpPr>
      <xdr:spPr>
        <a:xfrm>
          <a:off x="7029450" y="1327556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80</xdr:row>
      <xdr:rowOff>49022</xdr:rowOff>
    </xdr:from>
    <xdr:to>
      <xdr:col>36</xdr:col>
      <xdr:colOff>165100</xdr:colOff>
      <xdr:row>80</xdr:row>
      <xdr:rowOff>150622</xdr:rowOff>
    </xdr:to>
    <xdr:sp macro="" textlink="">
      <xdr:nvSpPr>
        <xdr:cNvPr id="326" name="フローチャート: 判断 325">
          <a:extLst>
            <a:ext uri="{FF2B5EF4-FFF2-40B4-BE49-F238E27FC236}">
              <a16:creationId xmlns:a16="http://schemas.microsoft.com/office/drawing/2014/main" id="{4965D464-0092-4023-92CC-55A3E955127E}"/>
            </a:ext>
          </a:extLst>
        </xdr:cNvPr>
        <xdr:cNvSpPr/>
      </xdr:nvSpPr>
      <xdr:spPr>
        <a:xfrm>
          <a:off x="6238875" y="12999847"/>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8BCF6EFC-CA7F-4B15-B029-9052EBDEF946}"/>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1A46AB12-5AD1-4930-8470-AF169E52507B}"/>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8828EB49-C663-4A70-A66A-DCF02C784442}"/>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E3E8BD01-1F74-4CEF-B0E3-E389C0C51C44}"/>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73BD4ED0-E7EF-4138-B6BB-244610E8DEEB}"/>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19304</xdr:rowOff>
    </xdr:from>
    <xdr:to>
      <xdr:col>55</xdr:col>
      <xdr:colOff>50800</xdr:colOff>
      <xdr:row>86</xdr:row>
      <xdr:rowOff>120904</xdr:rowOff>
    </xdr:to>
    <xdr:sp macro="" textlink="">
      <xdr:nvSpPr>
        <xdr:cNvPr id="332" name="楕円 331">
          <a:extLst>
            <a:ext uri="{FF2B5EF4-FFF2-40B4-BE49-F238E27FC236}">
              <a16:creationId xmlns:a16="http://schemas.microsoft.com/office/drawing/2014/main" id="{E6B33B36-271F-4C35-A466-AD6639D1D57B}"/>
            </a:ext>
          </a:extLst>
        </xdr:cNvPr>
        <xdr:cNvSpPr/>
      </xdr:nvSpPr>
      <xdr:spPr>
        <a:xfrm>
          <a:off x="9401175" y="13944854"/>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85</xdr:row>
      <xdr:rowOff>105681</xdr:rowOff>
    </xdr:from>
    <xdr:ext cx="469744" cy="259045"/>
    <xdr:sp macro="" textlink="">
      <xdr:nvSpPr>
        <xdr:cNvPr id="333" name="【公営住宅】&#10;一人当たり面積該当値テキスト">
          <a:extLst>
            <a:ext uri="{FF2B5EF4-FFF2-40B4-BE49-F238E27FC236}">
              <a16:creationId xmlns:a16="http://schemas.microsoft.com/office/drawing/2014/main" id="{1E8DF81C-534A-4130-AAD1-94608CCD9A2F}"/>
            </a:ext>
          </a:extLst>
        </xdr:cNvPr>
        <xdr:cNvSpPr txBox="1"/>
      </xdr:nvSpPr>
      <xdr:spPr>
        <a:xfrm>
          <a:off x="9477375" y="1386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23876</xdr:rowOff>
    </xdr:from>
    <xdr:to>
      <xdr:col>50</xdr:col>
      <xdr:colOff>165100</xdr:colOff>
      <xdr:row>86</xdr:row>
      <xdr:rowOff>125476</xdr:rowOff>
    </xdr:to>
    <xdr:sp macro="" textlink="">
      <xdr:nvSpPr>
        <xdr:cNvPr id="334" name="楕円 333">
          <a:extLst>
            <a:ext uri="{FF2B5EF4-FFF2-40B4-BE49-F238E27FC236}">
              <a16:creationId xmlns:a16="http://schemas.microsoft.com/office/drawing/2014/main" id="{2FF62D76-6850-486A-B498-0922DAE7F222}"/>
            </a:ext>
          </a:extLst>
        </xdr:cNvPr>
        <xdr:cNvSpPr/>
      </xdr:nvSpPr>
      <xdr:spPr>
        <a:xfrm>
          <a:off x="8639175" y="1395260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70104</xdr:rowOff>
    </xdr:from>
    <xdr:to>
      <xdr:col>55</xdr:col>
      <xdr:colOff>0</xdr:colOff>
      <xdr:row>86</xdr:row>
      <xdr:rowOff>74676</xdr:rowOff>
    </xdr:to>
    <xdr:cxnSp macro="">
      <xdr:nvCxnSpPr>
        <xdr:cNvPr id="335" name="直線コネクタ 334">
          <a:extLst>
            <a:ext uri="{FF2B5EF4-FFF2-40B4-BE49-F238E27FC236}">
              <a16:creationId xmlns:a16="http://schemas.microsoft.com/office/drawing/2014/main" id="{84B35E10-E2EC-45C8-B7FA-9D737DAE2275}"/>
            </a:ext>
          </a:extLst>
        </xdr:cNvPr>
        <xdr:cNvCxnSpPr/>
      </xdr:nvCxnSpPr>
      <xdr:spPr>
        <a:xfrm flipV="1">
          <a:off x="8686800" y="13992479"/>
          <a:ext cx="74295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26163</xdr:rowOff>
    </xdr:from>
    <xdr:to>
      <xdr:col>46</xdr:col>
      <xdr:colOff>38100</xdr:colOff>
      <xdr:row>86</xdr:row>
      <xdr:rowOff>127763</xdr:rowOff>
    </xdr:to>
    <xdr:sp macro="" textlink="">
      <xdr:nvSpPr>
        <xdr:cNvPr id="336" name="楕円 335">
          <a:extLst>
            <a:ext uri="{FF2B5EF4-FFF2-40B4-BE49-F238E27FC236}">
              <a16:creationId xmlns:a16="http://schemas.microsoft.com/office/drawing/2014/main" id="{BF12FDCC-7A2D-470A-9BA3-027690B37E76}"/>
            </a:ext>
          </a:extLst>
        </xdr:cNvPr>
        <xdr:cNvSpPr/>
      </xdr:nvSpPr>
      <xdr:spPr>
        <a:xfrm>
          <a:off x="7839075" y="1395488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74676</xdr:rowOff>
    </xdr:from>
    <xdr:to>
      <xdr:col>50</xdr:col>
      <xdr:colOff>114300</xdr:colOff>
      <xdr:row>86</xdr:row>
      <xdr:rowOff>76963</xdr:rowOff>
    </xdr:to>
    <xdr:cxnSp macro="">
      <xdr:nvCxnSpPr>
        <xdr:cNvPr id="337" name="直線コネクタ 336">
          <a:extLst>
            <a:ext uri="{FF2B5EF4-FFF2-40B4-BE49-F238E27FC236}">
              <a16:creationId xmlns:a16="http://schemas.microsoft.com/office/drawing/2014/main" id="{89198642-F6E5-45AF-A783-3501B0DF5C58}"/>
            </a:ext>
          </a:extLst>
        </xdr:cNvPr>
        <xdr:cNvCxnSpPr/>
      </xdr:nvCxnSpPr>
      <xdr:spPr>
        <a:xfrm flipV="1">
          <a:off x="7886700" y="14000226"/>
          <a:ext cx="8001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26163</xdr:rowOff>
    </xdr:from>
    <xdr:to>
      <xdr:col>41</xdr:col>
      <xdr:colOff>101600</xdr:colOff>
      <xdr:row>86</xdr:row>
      <xdr:rowOff>127763</xdr:rowOff>
    </xdr:to>
    <xdr:sp macro="" textlink="">
      <xdr:nvSpPr>
        <xdr:cNvPr id="338" name="楕円 337">
          <a:extLst>
            <a:ext uri="{FF2B5EF4-FFF2-40B4-BE49-F238E27FC236}">
              <a16:creationId xmlns:a16="http://schemas.microsoft.com/office/drawing/2014/main" id="{17158014-1DC1-4C96-8561-BA78ECC4A351}"/>
            </a:ext>
          </a:extLst>
        </xdr:cNvPr>
        <xdr:cNvSpPr/>
      </xdr:nvSpPr>
      <xdr:spPr>
        <a:xfrm>
          <a:off x="7029450" y="1395488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76963</xdr:rowOff>
    </xdr:from>
    <xdr:to>
      <xdr:col>45</xdr:col>
      <xdr:colOff>177800</xdr:colOff>
      <xdr:row>86</xdr:row>
      <xdr:rowOff>76963</xdr:rowOff>
    </xdr:to>
    <xdr:cxnSp macro="">
      <xdr:nvCxnSpPr>
        <xdr:cNvPr id="339" name="直線コネクタ 338">
          <a:extLst>
            <a:ext uri="{FF2B5EF4-FFF2-40B4-BE49-F238E27FC236}">
              <a16:creationId xmlns:a16="http://schemas.microsoft.com/office/drawing/2014/main" id="{66392884-676D-4AB0-88A6-AE24A83311B0}"/>
            </a:ext>
          </a:extLst>
        </xdr:cNvPr>
        <xdr:cNvCxnSpPr/>
      </xdr:nvCxnSpPr>
      <xdr:spPr>
        <a:xfrm>
          <a:off x="7077075" y="14002513"/>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80281</xdr:rowOff>
    </xdr:from>
    <xdr:ext cx="469744" cy="259045"/>
    <xdr:sp macro="" textlink="">
      <xdr:nvSpPr>
        <xdr:cNvPr id="340" name="n_1aveValue【公営住宅】&#10;一人当たり面積">
          <a:extLst>
            <a:ext uri="{FF2B5EF4-FFF2-40B4-BE49-F238E27FC236}">
              <a16:creationId xmlns:a16="http://schemas.microsoft.com/office/drawing/2014/main" id="{4B12468C-CCD4-4F50-A283-4308042BE74B}"/>
            </a:ext>
          </a:extLst>
        </xdr:cNvPr>
        <xdr:cNvSpPr txBox="1"/>
      </xdr:nvSpPr>
      <xdr:spPr>
        <a:xfrm>
          <a:off x="8458277" y="1336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91712</xdr:rowOff>
    </xdr:from>
    <xdr:ext cx="469744" cy="259045"/>
    <xdr:sp macro="" textlink="">
      <xdr:nvSpPr>
        <xdr:cNvPr id="341" name="n_2aveValue【公営住宅】&#10;一人当たり面積">
          <a:extLst>
            <a:ext uri="{FF2B5EF4-FFF2-40B4-BE49-F238E27FC236}">
              <a16:creationId xmlns:a16="http://schemas.microsoft.com/office/drawing/2014/main" id="{FC7F41DA-1AC7-4D0D-B97E-5661FA48C97E}"/>
            </a:ext>
          </a:extLst>
        </xdr:cNvPr>
        <xdr:cNvSpPr txBox="1"/>
      </xdr:nvSpPr>
      <xdr:spPr>
        <a:xfrm>
          <a:off x="7677227" y="1336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103140</xdr:rowOff>
    </xdr:from>
    <xdr:ext cx="469744" cy="259045"/>
    <xdr:sp macro="" textlink="">
      <xdr:nvSpPr>
        <xdr:cNvPr id="342" name="n_3aveValue【公営住宅】&#10;一人当たり面積">
          <a:extLst>
            <a:ext uri="{FF2B5EF4-FFF2-40B4-BE49-F238E27FC236}">
              <a16:creationId xmlns:a16="http://schemas.microsoft.com/office/drawing/2014/main" id="{99D43A4A-00D7-4626-8D29-BD4A98C5AABB}"/>
            </a:ext>
          </a:extLst>
        </xdr:cNvPr>
        <xdr:cNvSpPr txBox="1"/>
      </xdr:nvSpPr>
      <xdr:spPr>
        <a:xfrm>
          <a:off x="6867602" y="1306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167149</xdr:rowOff>
    </xdr:from>
    <xdr:ext cx="469744" cy="259045"/>
    <xdr:sp macro="" textlink="">
      <xdr:nvSpPr>
        <xdr:cNvPr id="343" name="n_4aveValue【公営住宅】&#10;一人当たり面積">
          <a:extLst>
            <a:ext uri="{FF2B5EF4-FFF2-40B4-BE49-F238E27FC236}">
              <a16:creationId xmlns:a16="http://schemas.microsoft.com/office/drawing/2014/main" id="{39AAFAFE-748F-4B95-8358-3543E514C91D}"/>
            </a:ext>
          </a:extLst>
        </xdr:cNvPr>
        <xdr:cNvSpPr txBox="1"/>
      </xdr:nvSpPr>
      <xdr:spPr>
        <a:xfrm>
          <a:off x="6067502" y="1279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116603</xdr:rowOff>
    </xdr:from>
    <xdr:ext cx="469744" cy="259045"/>
    <xdr:sp macro="" textlink="">
      <xdr:nvSpPr>
        <xdr:cNvPr id="344" name="n_1mainValue【公営住宅】&#10;一人当たり面積">
          <a:extLst>
            <a:ext uri="{FF2B5EF4-FFF2-40B4-BE49-F238E27FC236}">
              <a16:creationId xmlns:a16="http://schemas.microsoft.com/office/drawing/2014/main" id="{E7BFC990-2137-452F-A9A3-910B997D328E}"/>
            </a:ext>
          </a:extLst>
        </xdr:cNvPr>
        <xdr:cNvSpPr txBox="1"/>
      </xdr:nvSpPr>
      <xdr:spPr>
        <a:xfrm>
          <a:off x="8458277" y="1404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118890</xdr:rowOff>
    </xdr:from>
    <xdr:ext cx="469744" cy="259045"/>
    <xdr:sp macro="" textlink="">
      <xdr:nvSpPr>
        <xdr:cNvPr id="345" name="n_2mainValue【公営住宅】&#10;一人当たり面積">
          <a:extLst>
            <a:ext uri="{FF2B5EF4-FFF2-40B4-BE49-F238E27FC236}">
              <a16:creationId xmlns:a16="http://schemas.microsoft.com/office/drawing/2014/main" id="{675C5762-FA4F-4DC9-A004-D1F84A3A3028}"/>
            </a:ext>
          </a:extLst>
        </xdr:cNvPr>
        <xdr:cNvSpPr txBox="1"/>
      </xdr:nvSpPr>
      <xdr:spPr>
        <a:xfrm>
          <a:off x="7677227" y="14047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118890</xdr:rowOff>
    </xdr:from>
    <xdr:ext cx="469744" cy="259045"/>
    <xdr:sp macro="" textlink="">
      <xdr:nvSpPr>
        <xdr:cNvPr id="346" name="n_3mainValue【公営住宅】&#10;一人当たり面積">
          <a:extLst>
            <a:ext uri="{FF2B5EF4-FFF2-40B4-BE49-F238E27FC236}">
              <a16:creationId xmlns:a16="http://schemas.microsoft.com/office/drawing/2014/main" id="{A9906B8F-78B4-46ED-B4FC-D8D8DC969590}"/>
            </a:ext>
          </a:extLst>
        </xdr:cNvPr>
        <xdr:cNvSpPr txBox="1"/>
      </xdr:nvSpPr>
      <xdr:spPr>
        <a:xfrm>
          <a:off x="6867602" y="14047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B6C7B643-E499-4B30-9F3C-20BA3D7C1AD1}"/>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48" name="正方形/長方形 347">
          <a:extLst>
            <a:ext uri="{FF2B5EF4-FFF2-40B4-BE49-F238E27FC236}">
              <a16:creationId xmlns:a16="http://schemas.microsoft.com/office/drawing/2014/main" id="{28A49F49-BE53-4CBF-8C7B-BFE067DDD559}"/>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49" name="正方形/長方形 348">
          <a:extLst>
            <a:ext uri="{FF2B5EF4-FFF2-40B4-BE49-F238E27FC236}">
              <a16:creationId xmlns:a16="http://schemas.microsoft.com/office/drawing/2014/main" id="{E23E3AAE-E28C-455F-97F5-DF7A13D217C2}"/>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50" name="正方形/長方形 349">
          <a:extLst>
            <a:ext uri="{FF2B5EF4-FFF2-40B4-BE49-F238E27FC236}">
              <a16:creationId xmlns:a16="http://schemas.microsoft.com/office/drawing/2014/main" id="{29FA87C0-33E7-4BAA-A1DD-8D00525ED9C8}"/>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51" name="正方形/長方形 350">
          <a:extLst>
            <a:ext uri="{FF2B5EF4-FFF2-40B4-BE49-F238E27FC236}">
              <a16:creationId xmlns:a16="http://schemas.microsoft.com/office/drawing/2014/main" id="{60ECA10D-8B2A-49A9-B3F8-D5C1E97D4F56}"/>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a:extLst>
            <a:ext uri="{FF2B5EF4-FFF2-40B4-BE49-F238E27FC236}">
              <a16:creationId xmlns:a16="http://schemas.microsoft.com/office/drawing/2014/main" id="{6959480B-6443-4A07-89B1-9147432CA841}"/>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3" name="テキスト ボックス 352">
          <a:extLst>
            <a:ext uri="{FF2B5EF4-FFF2-40B4-BE49-F238E27FC236}">
              <a16:creationId xmlns:a16="http://schemas.microsoft.com/office/drawing/2014/main" id="{362D9E2B-9DCA-45FD-B4E1-5F94C16010BA}"/>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4" name="直線コネクタ 353">
          <a:extLst>
            <a:ext uri="{FF2B5EF4-FFF2-40B4-BE49-F238E27FC236}">
              <a16:creationId xmlns:a16="http://schemas.microsoft.com/office/drawing/2014/main" id="{57997017-E9E6-4EC7-8C43-6B97D06BDF97}"/>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55" name="テキスト ボックス 354">
          <a:extLst>
            <a:ext uri="{FF2B5EF4-FFF2-40B4-BE49-F238E27FC236}">
              <a16:creationId xmlns:a16="http://schemas.microsoft.com/office/drawing/2014/main" id="{E734ACDE-68BF-4546-8133-18CDF4C38FEC}"/>
            </a:ext>
          </a:extLst>
        </xdr:cNvPr>
        <xdr:cNvSpPr txBox="1"/>
      </xdr:nvSpPr>
      <xdr:spPr>
        <a:xfrm>
          <a:off x="339891"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6" name="直線コネクタ 355">
          <a:extLst>
            <a:ext uri="{FF2B5EF4-FFF2-40B4-BE49-F238E27FC236}">
              <a16:creationId xmlns:a16="http://schemas.microsoft.com/office/drawing/2014/main" id="{8169CE3F-E255-49CA-A640-0443DA13398F}"/>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7" name="テキスト ボックス 356">
          <a:extLst>
            <a:ext uri="{FF2B5EF4-FFF2-40B4-BE49-F238E27FC236}">
              <a16:creationId xmlns:a16="http://schemas.microsoft.com/office/drawing/2014/main" id="{D9888D8C-C229-4139-B141-263E5A02FE7F}"/>
            </a:ext>
          </a:extLst>
        </xdr:cNvPr>
        <xdr:cNvSpPr txBox="1"/>
      </xdr:nvSpPr>
      <xdr:spPr>
        <a:xfrm>
          <a:off x="339891"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8" name="直線コネクタ 357">
          <a:extLst>
            <a:ext uri="{FF2B5EF4-FFF2-40B4-BE49-F238E27FC236}">
              <a16:creationId xmlns:a16="http://schemas.microsoft.com/office/drawing/2014/main" id="{47CCAA4E-ED4C-46FD-872D-BFA6EAF90796}"/>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9" name="テキスト ボックス 358">
          <a:extLst>
            <a:ext uri="{FF2B5EF4-FFF2-40B4-BE49-F238E27FC236}">
              <a16:creationId xmlns:a16="http://schemas.microsoft.com/office/drawing/2014/main" id="{526F6C92-59CA-4FC9-ADCE-CBE10B70A449}"/>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0" name="直線コネクタ 359">
          <a:extLst>
            <a:ext uri="{FF2B5EF4-FFF2-40B4-BE49-F238E27FC236}">
              <a16:creationId xmlns:a16="http://schemas.microsoft.com/office/drawing/2014/main" id="{8AE9CE52-6456-4399-8D85-74CFCEB7DF71}"/>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1" name="テキスト ボックス 360">
          <a:extLst>
            <a:ext uri="{FF2B5EF4-FFF2-40B4-BE49-F238E27FC236}">
              <a16:creationId xmlns:a16="http://schemas.microsoft.com/office/drawing/2014/main" id="{5AA2368F-7F32-4EBF-A653-ECF1EE5888FE}"/>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2" name="直線コネクタ 361">
          <a:extLst>
            <a:ext uri="{FF2B5EF4-FFF2-40B4-BE49-F238E27FC236}">
              <a16:creationId xmlns:a16="http://schemas.microsoft.com/office/drawing/2014/main" id="{461919A9-C8F4-4516-9229-E8D5B9F46441}"/>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3" name="テキスト ボックス 362">
          <a:extLst>
            <a:ext uri="{FF2B5EF4-FFF2-40B4-BE49-F238E27FC236}">
              <a16:creationId xmlns:a16="http://schemas.microsoft.com/office/drawing/2014/main" id="{CDC2E120-B75E-4FCE-A6F3-E39A2D2784DD}"/>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4" name="直線コネクタ 363">
          <a:extLst>
            <a:ext uri="{FF2B5EF4-FFF2-40B4-BE49-F238E27FC236}">
              <a16:creationId xmlns:a16="http://schemas.microsoft.com/office/drawing/2014/main" id="{3B2D5D78-94DF-45B9-8FA5-5851BF24170E}"/>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5" name="テキスト ボックス 364">
          <a:extLst>
            <a:ext uri="{FF2B5EF4-FFF2-40B4-BE49-F238E27FC236}">
              <a16:creationId xmlns:a16="http://schemas.microsoft.com/office/drawing/2014/main" id="{E7350F97-F574-41BA-AD36-F962DE2B0E1C}"/>
            </a:ext>
          </a:extLst>
        </xdr:cNvPr>
        <xdr:cNvSpPr txBox="1"/>
      </xdr:nvSpPr>
      <xdr:spPr>
        <a:xfrm>
          <a:off x="339891"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a:extLst>
            <a:ext uri="{FF2B5EF4-FFF2-40B4-BE49-F238E27FC236}">
              <a16:creationId xmlns:a16="http://schemas.microsoft.com/office/drawing/2014/main" id="{D9777EC0-3813-4870-9B52-4DDC37BB2EC7}"/>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67" name="テキスト ボックス 366">
          <a:extLst>
            <a:ext uri="{FF2B5EF4-FFF2-40B4-BE49-F238E27FC236}">
              <a16:creationId xmlns:a16="http://schemas.microsoft.com/office/drawing/2014/main" id="{7839ED84-75F8-4D4A-B30E-C92819B24CEF}"/>
            </a:ext>
          </a:extLst>
        </xdr:cNvPr>
        <xdr:cNvSpPr txBox="1"/>
      </xdr:nvSpPr>
      <xdr:spPr>
        <a:xfrm>
          <a:off x="339891"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8" name="【港湾・漁港】&#10;有形固定資産減価償却率グラフ枠">
          <a:extLst>
            <a:ext uri="{FF2B5EF4-FFF2-40B4-BE49-F238E27FC236}">
              <a16:creationId xmlns:a16="http://schemas.microsoft.com/office/drawing/2014/main" id="{6A7DD0C3-2D4B-41B4-8C69-0043BFE3FAEF}"/>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144780</xdr:rowOff>
    </xdr:from>
    <xdr:to>
      <xdr:col>24</xdr:col>
      <xdr:colOff>62865</xdr:colOff>
      <xdr:row>108</xdr:row>
      <xdr:rowOff>22861</xdr:rowOff>
    </xdr:to>
    <xdr:cxnSp macro="">
      <xdr:nvCxnSpPr>
        <xdr:cNvPr id="369" name="直線コネクタ 368">
          <a:extLst>
            <a:ext uri="{FF2B5EF4-FFF2-40B4-BE49-F238E27FC236}">
              <a16:creationId xmlns:a16="http://schemas.microsoft.com/office/drawing/2014/main" id="{AF64A4D0-1730-49D3-BDC7-20BA72B30EA0}"/>
            </a:ext>
          </a:extLst>
        </xdr:cNvPr>
        <xdr:cNvCxnSpPr/>
      </xdr:nvCxnSpPr>
      <xdr:spPr>
        <a:xfrm flipV="1">
          <a:off x="4179570" y="16334105"/>
          <a:ext cx="1270" cy="1179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26688</xdr:rowOff>
    </xdr:from>
    <xdr:ext cx="405111" cy="259045"/>
    <xdr:sp macro="" textlink="">
      <xdr:nvSpPr>
        <xdr:cNvPr id="370" name="【港湾・漁港】&#10;有形固定資産減価償却率最小値テキスト">
          <a:extLst>
            <a:ext uri="{FF2B5EF4-FFF2-40B4-BE49-F238E27FC236}">
              <a16:creationId xmlns:a16="http://schemas.microsoft.com/office/drawing/2014/main" id="{DC334367-39E7-4ACA-9EC8-A3988527646C}"/>
            </a:ext>
          </a:extLst>
        </xdr:cNvPr>
        <xdr:cNvSpPr txBox="1"/>
      </xdr:nvSpPr>
      <xdr:spPr>
        <a:xfrm>
          <a:off x="4229100" y="17517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22861</xdr:rowOff>
    </xdr:from>
    <xdr:to>
      <xdr:col>24</xdr:col>
      <xdr:colOff>152400</xdr:colOff>
      <xdr:row>108</xdr:row>
      <xdr:rowOff>22861</xdr:rowOff>
    </xdr:to>
    <xdr:cxnSp macro="">
      <xdr:nvCxnSpPr>
        <xdr:cNvPr id="371" name="直線コネクタ 370">
          <a:extLst>
            <a:ext uri="{FF2B5EF4-FFF2-40B4-BE49-F238E27FC236}">
              <a16:creationId xmlns:a16="http://schemas.microsoft.com/office/drawing/2014/main" id="{02047226-B347-4F87-AEC3-3B324133DD11}"/>
            </a:ext>
          </a:extLst>
        </xdr:cNvPr>
        <xdr:cNvCxnSpPr/>
      </xdr:nvCxnSpPr>
      <xdr:spPr>
        <a:xfrm>
          <a:off x="4105275" y="1751393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91457</xdr:rowOff>
    </xdr:from>
    <xdr:ext cx="405111" cy="259045"/>
    <xdr:sp macro="" textlink="">
      <xdr:nvSpPr>
        <xdr:cNvPr id="372" name="【港湾・漁港】&#10;有形固定資産減価償却率最大値テキスト">
          <a:extLst>
            <a:ext uri="{FF2B5EF4-FFF2-40B4-BE49-F238E27FC236}">
              <a16:creationId xmlns:a16="http://schemas.microsoft.com/office/drawing/2014/main" id="{4DE7A7B6-D6C4-471D-B94E-830D4DBAFD85}"/>
            </a:ext>
          </a:extLst>
        </xdr:cNvPr>
        <xdr:cNvSpPr txBox="1"/>
      </xdr:nvSpPr>
      <xdr:spPr>
        <a:xfrm>
          <a:off x="4229100" y="16118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144780</xdr:rowOff>
    </xdr:from>
    <xdr:to>
      <xdr:col>24</xdr:col>
      <xdr:colOff>152400</xdr:colOff>
      <xdr:row>100</xdr:row>
      <xdr:rowOff>144780</xdr:rowOff>
    </xdr:to>
    <xdr:cxnSp macro="">
      <xdr:nvCxnSpPr>
        <xdr:cNvPr id="373" name="直線コネクタ 372">
          <a:extLst>
            <a:ext uri="{FF2B5EF4-FFF2-40B4-BE49-F238E27FC236}">
              <a16:creationId xmlns:a16="http://schemas.microsoft.com/office/drawing/2014/main" id="{279152F5-429E-4BD0-A4D8-5421443809A7}"/>
            </a:ext>
          </a:extLst>
        </xdr:cNvPr>
        <xdr:cNvCxnSpPr/>
      </xdr:nvCxnSpPr>
      <xdr:spPr>
        <a:xfrm>
          <a:off x="4105275" y="163341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158766</xdr:rowOff>
    </xdr:from>
    <xdr:ext cx="405111" cy="259045"/>
    <xdr:sp macro="" textlink="">
      <xdr:nvSpPr>
        <xdr:cNvPr id="374" name="【港湾・漁港】&#10;有形固定資産減価償却率平均値テキスト">
          <a:extLst>
            <a:ext uri="{FF2B5EF4-FFF2-40B4-BE49-F238E27FC236}">
              <a16:creationId xmlns:a16="http://schemas.microsoft.com/office/drawing/2014/main" id="{4E687D45-A269-4E24-9DEE-5D11BAE0ADFD}"/>
            </a:ext>
          </a:extLst>
        </xdr:cNvPr>
        <xdr:cNvSpPr txBox="1"/>
      </xdr:nvSpPr>
      <xdr:spPr>
        <a:xfrm>
          <a:off x="4229100" y="16678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135889</xdr:rowOff>
    </xdr:from>
    <xdr:to>
      <xdr:col>24</xdr:col>
      <xdr:colOff>114300</xdr:colOff>
      <xdr:row>104</xdr:row>
      <xdr:rowOff>66039</xdr:rowOff>
    </xdr:to>
    <xdr:sp macro="" textlink="">
      <xdr:nvSpPr>
        <xdr:cNvPr id="375" name="フローチャート: 判断 374">
          <a:extLst>
            <a:ext uri="{FF2B5EF4-FFF2-40B4-BE49-F238E27FC236}">
              <a16:creationId xmlns:a16="http://schemas.microsoft.com/office/drawing/2014/main" id="{4DE31249-4154-4841-A9A6-E39337F811C4}"/>
            </a:ext>
          </a:extLst>
        </xdr:cNvPr>
        <xdr:cNvSpPr/>
      </xdr:nvSpPr>
      <xdr:spPr>
        <a:xfrm>
          <a:off x="4124325" y="1681416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6350</xdr:rowOff>
    </xdr:from>
    <xdr:to>
      <xdr:col>20</xdr:col>
      <xdr:colOff>38100</xdr:colOff>
      <xdr:row>103</xdr:row>
      <xdr:rowOff>107950</xdr:rowOff>
    </xdr:to>
    <xdr:sp macro="" textlink="">
      <xdr:nvSpPr>
        <xdr:cNvPr id="376" name="フローチャート: 判断 375">
          <a:extLst>
            <a:ext uri="{FF2B5EF4-FFF2-40B4-BE49-F238E27FC236}">
              <a16:creationId xmlns:a16="http://schemas.microsoft.com/office/drawing/2014/main" id="{09B4164C-0CF5-4E85-9739-61394928D648}"/>
            </a:ext>
          </a:extLst>
        </xdr:cNvPr>
        <xdr:cNvSpPr/>
      </xdr:nvSpPr>
      <xdr:spPr>
        <a:xfrm>
          <a:off x="3381375" y="16687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158750</xdr:rowOff>
    </xdr:from>
    <xdr:to>
      <xdr:col>15</xdr:col>
      <xdr:colOff>101600</xdr:colOff>
      <xdr:row>102</xdr:row>
      <xdr:rowOff>88900</xdr:rowOff>
    </xdr:to>
    <xdr:sp macro="" textlink="">
      <xdr:nvSpPr>
        <xdr:cNvPr id="377" name="フローチャート: 判断 376">
          <a:extLst>
            <a:ext uri="{FF2B5EF4-FFF2-40B4-BE49-F238E27FC236}">
              <a16:creationId xmlns:a16="http://schemas.microsoft.com/office/drawing/2014/main" id="{0BED9DF4-4F3D-4DEC-9825-4A09FBB98261}"/>
            </a:ext>
          </a:extLst>
        </xdr:cNvPr>
        <xdr:cNvSpPr/>
      </xdr:nvSpPr>
      <xdr:spPr>
        <a:xfrm>
          <a:off x="2571750" y="165163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97789</xdr:rowOff>
    </xdr:from>
    <xdr:to>
      <xdr:col>10</xdr:col>
      <xdr:colOff>165100</xdr:colOff>
      <xdr:row>104</xdr:row>
      <xdr:rowOff>27939</xdr:rowOff>
    </xdr:to>
    <xdr:sp macro="" textlink="">
      <xdr:nvSpPr>
        <xdr:cNvPr id="378" name="フローチャート: 判断 377">
          <a:extLst>
            <a:ext uri="{FF2B5EF4-FFF2-40B4-BE49-F238E27FC236}">
              <a16:creationId xmlns:a16="http://schemas.microsoft.com/office/drawing/2014/main" id="{C7923CC0-B389-4B01-829B-B772D1E6CBBE}"/>
            </a:ext>
          </a:extLst>
        </xdr:cNvPr>
        <xdr:cNvSpPr/>
      </xdr:nvSpPr>
      <xdr:spPr>
        <a:xfrm>
          <a:off x="1781175" y="1677606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EEC280DB-8B9D-44A6-B4C9-73724127F305}"/>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24EB2AF0-84CB-4B7E-99E4-F337BBC0EB6B}"/>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66529C19-EE49-40CE-9A80-FCF1BED15095}"/>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A06E7B61-4CF7-418E-A935-CE2B30106BB6}"/>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125F8B7C-F72E-4903-AFB3-AD4AEADED548}"/>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166370</xdr:rowOff>
    </xdr:from>
    <xdr:to>
      <xdr:col>24</xdr:col>
      <xdr:colOff>114300</xdr:colOff>
      <xdr:row>106</xdr:row>
      <xdr:rowOff>96520</xdr:rowOff>
    </xdr:to>
    <xdr:sp macro="" textlink="">
      <xdr:nvSpPr>
        <xdr:cNvPr id="384" name="楕円 383">
          <a:extLst>
            <a:ext uri="{FF2B5EF4-FFF2-40B4-BE49-F238E27FC236}">
              <a16:creationId xmlns:a16="http://schemas.microsoft.com/office/drawing/2014/main" id="{C46D2900-7643-4210-9190-35BFCA0BFB0B}"/>
            </a:ext>
          </a:extLst>
        </xdr:cNvPr>
        <xdr:cNvSpPr/>
      </xdr:nvSpPr>
      <xdr:spPr>
        <a:xfrm>
          <a:off x="4124325" y="1716532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105</xdr:row>
      <xdr:rowOff>144797</xdr:rowOff>
    </xdr:from>
    <xdr:ext cx="405111" cy="259045"/>
    <xdr:sp macro="" textlink="">
      <xdr:nvSpPr>
        <xdr:cNvPr id="385" name="【港湾・漁港】&#10;有形固定資産減価償却率該当値テキスト">
          <a:extLst>
            <a:ext uri="{FF2B5EF4-FFF2-40B4-BE49-F238E27FC236}">
              <a16:creationId xmlns:a16="http://schemas.microsoft.com/office/drawing/2014/main" id="{95B761A2-C2CA-4342-A828-4670E869757B}"/>
            </a:ext>
          </a:extLst>
        </xdr:cNvPr>
        <xdr:cNvSpPr txBox="1"/>
      </xdr:nvSpPr>
      <xdr:spPr>
        <a:xfrm>
          <a:off x="4229100" y="1714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59689</xdr:rowOff>
    </xdr:from>
    <xdr:to>
      <xdr:col>20</xdr:col>
      <xdr:colOff>38100</xdr:colOff>
      <xdr:row>105</xdr:row>
      <xdr:rowOff>161289</xdr:rowOff>
    </xdr:to>
    <xdr:sp macro="" textlink="">
      <xdr:nvSpPr>
        <xdr:cNvPr id="386" name="楕円 385">
          <a:extLst>
            <a:ext uri="{FF2B5EF4-FFF2-40B4-BE49-F238E27FC236}">
              <a16:creationId xmlns:a16="http://schemas.microsoft.com/office/drawing/2014/main" id="{EEF204DA-1B5E-4104-A503-5AD24723A5C4}"/>
            </a:ext>
          </a:extLst>
        </xdr:cNvPr>
        <xdr:cNvSpPr/>
      </xdr:nvSpPr>
      <xdr:spPr>
        <a:xfrm>
          <a:off x="3381375" y="1706181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110489</xdr:rowOff>
    </xdr:from>
    <xdr:to>
      <xdr:col>24</xdr:col>
      <xdr:colOff>63500</xdr:colOff>
      <xdr:row>106</xdr:row>
      <xdr:rowOff>45720</xdr:rowOff>
    </xdr:to>
    <xdr:cxnSp macro="">
      <xdr:nvCxnSpPr>
        <xdr:cNvPr id="387" name="直線コネクタ 386">
          <a:extLst>
            <a:ext uri="{FF2B5EF4-FFF2-40B4-BE49-F238E27FC236}">
              <a16:creationId xmlns:a16="http://schemas.microsoft.com/office/drawing/2014/main" id="{57E713CE-DE02-404C-A17F-E1449876F68E}"/>
            </a:ext>
          </a:extLst>
        </xdr:cNvPr>
        <xdr:cNvCxnSpPr/>
      </xdr:nvCxnSpPr>
      <xdr:spPr>
        <a:xfrm>
          <a:off x="3429000" y="17109439"/>
          <a:ext cx="752475" cy="10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116839</xdr:rowOff>
    </xdr:from>
    <xdr:to>
      <xdr:col>15</xdr:col>
      <xdr:colOff>101600</xdr:colOff>
      <xdr:row>105</xdr:row>
      <xdr:rowOff>46989</xdr:rowOff>
    </xdr:to>
    <xdr:sp macro="" textlink="">
      <xdr:nvSpPr>
        <xdr:cNvPr id="388" name="楕円 387">
          <a:extLst>
            <a:ext uri="{FF2B5EF4-FFF2-40B4-BE49-F238E27FC236}">
              <a16:creationId xmlns:a16="http://schemas.microsoft.com/office/drawing/2014/main" id="{85671AD0-EF29-42F7-8229-87F029641C63}"/>
            </a:ext>
          </a:extLst>
        </xdr:cNvPr>
        <xdr:cNvSpPr/>
      </xdr:nvSpPr>
      <xdr:spPr>
        <a:xfrm>
          <a:off x="2571750" y="1695703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167639</xdr:rowOff>
    </xdr:from>
    <xdr:to>
      <xdr:col>19</xdr:col>
      <xdr:colOff>177800</xdr:colOff>
      <xdr:row>105</xdr:row>
      <xdr:rowOff>110489</xdr:rowOff>
    </xdr:to>
    <xdr:cxnSp macro="">
      <xdr:nvCxnSpPr>
        <xdr:cNvPr id="389" name="直線コネクタ 388">
          <a:extLst>
            <a:ext uri="{FF2B5EF4-FFF2-40B4-BE49-F238E27FC236}">
              <a16:creationId xmlns:a16="http://schemas.microsoft.com/office/drawing/2014/main" id="{5913990D-5F25-4112-B47F-DD6831EA600A}"/>
            </a:ext>
          </a:extLst>
        </xdr:cNvPr>
        <xdr:cNvCxnSpPr/>
      </xdr:nvCxnSpPr>
      <xdr:spPr>
        <a:xfrm>
          <a:off x="2619375" y="17004664"/>
          <a:ext cx="809625"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2539</xdr:rowOff>
    </xdr:from>
    <xdr:to>
      <xdr:col>10</xdr:col>
      <xdr:colOff>165100</xdr:colOff>
      <xdr:row>104</xdr:row>
      <xdr:rowOff>104139</xdr:rowOff>
    </xdr:to>
    <xdr:sp macro="" textlink="">
      <xdr:nvSpPr>
        <xdr:cNvPr id="390" name="楕円 389">
          <a:extLst>
            <a:ext uri="{FF2B5EF4-FFF2-40B4-BE49-F238E27FC236}">
              <a16:creationId xmlns:a16="http://schemas.microsoft.com/office/drawing/2014/main" id="{216D6F76-5A21-4C38-A35B-EA0F5C041235}"/>
            </a:ext>
          </a:extLst>
        </xdr:cNvPr>
        <xdr:cNvSpPr/>
      </xdr:nvSpPr>
      <xdr:spPr>
        <a:xfrm>
          <a:off x="1781175" y="1684273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53339</xdr:rowOff>
    </xdr:from>
    <xdr:to>
      <xdr:col>15</xdr:col>
      <xdr:colOff>50800</xdr:colOff>
      <xdr:row>104</xdr:row>
      <xdr:rowOff>167639</xdr:rowOff>
    </xdr:to>
    <xdr:cxnSp macro="">
      <xdr:nvCxnSpPr>
        <xdr:cNvPr id="391" name="直線コネクタ 390">
          <a:extLst>
            <a:ext uri="{FF2B5EF4-FFF2-40B4-BE49-F238E27FC236}">
              <a16:creationId xmlns:a16="http://schemas.microsoft.com/office/drawing/2014/main" id="{F5C53108-87F0-44D7-B786-F0AF2261E0C9}"/>
            </a:ext>
          </a:extLst>
        </xdr:cNvPr>
        <xdr:cNvCxnSpPr/>
      </xdr:nvCxnSpPr>
      <xdr:spPr>
        <a:xfrm>
          <a:off x="1828800" y="16890364"/>
          <a:ext cx="790575"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124477</xdr:rowOff>
    </xdr:from>
    <xdr:ext cx="405111" cy="259045"/>
    <xdr:sp macro="" textlink="">
      <xdr:nvSpPr>
        <xdr:cNvPr id="392" name="n_1aveValue【港湾・漁港】&#10;有形固定資産減価償却率">
          <a:extLst>
            <a:ext uri="{FF2B5EF4-FFF2-40B4-BE49-F238E27FC236}">
              <a16:creationId xmlns:a16="http://schemas.microsoft.com/office/drawing/2014/main" id="{096F289F-4762-40BE-BB06-DF7C0F5D33EB}"/>
            </a:ext>
          </a:extLst>
        </xdr:cNvPr>
        <xdr:cNvSpPr txBox="1"/>
      </xdr:nvSpPr>
      <xdr:spPr>
        <a:xfrm>
          <a:off x="3239144" y="1647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105427</xdr:rowOff>
    </xdr:from>
    <xdr:ext cx="405111" cy="259045"/>
    <xdr:sp macro="" textlink="">
      <xdr:nvSpPr>
        <xdr:cNvPr id="393" name="n_2aveValue【港湾・漁港】&#10;有形固定資産減価償却率">
          <a:extLst>
            <a:ext uri="{FF2B5EF4-FFF2-40B4-BE49-F238E27FC236}">
              <a16:creationId xmlns:a16="http://schemas.microsoft.com/office/drawing/2014/main" id="{AC662BA5-C38B-45C5-B29A-6E6EA5B0F108}"/>
            </a:ext>
          </a:extLst>
        </xdr:cNvPr>
        <xdr:cNvSpPr txBox="1"/>
      </xdr:nvSpPr>
      <xdr:spPr>
        <a:xfrm>
          <a:off x="2439044" y="1629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44466</xdr:rowOff>
    </xdr:from>
    <xdr:ext cx="405111" cy="259045"/>
    <xdr:sp macro="" textlink="">
      <xdr:nvSpPr>
        <xdr:cNvPr id="394" name="n_3aveValue【港湾・漁港】&#10;有形固定資産減価償却率">
          <a:extLst>
            <a:ext uri="{FF2B5EF4-FFF2-40B4-BE49-F238E27FC236}">
              <a16:creationId xmlns:a16="http://schemas.microsoft.com/office/drawing/2014/main" id="{1775E9B7-F445-4640-B57E-9676095641A3}"/>
            </a:ext>
          </a:extLst>
        </xdr:cNvPr>
        <xdr:cNvSpPr txBox="1"/>
      </xdr:nvSpPr>
      <xdr:spPr>
        <a:xfrm>
          <a:off x="1648469" y="16563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152416</xdr:rowOff>
    </xdr:from>
    <xdr:ext cx="405111" cy="259045"/>
    <xdr:sp macro="" textlink="">
      <xdr:nvSpPr>
        <xdr:cNvPr id="395" name="n_1mainValue【港湾・漁港】&#10;有形固定資産減価償却率">
          <a:extLst>
            <a:ext uri="{FF2B5EF4-FFF2-40B4-BE49-F238E27FC236}">
              <a16:creationId xmlns:a16="http://schemas.microsoft.com/office/drawing/2014/main" id="{83F27613-2D33-4B33-B355-A9D1C395062A}"/>
            </a:ext>
          </a:extLst>
        </xdr:cNvPr>
        <xdr:cNvSpPr txBox="1"/>
      </xdr:nvSpPr>
      <xdr:spPr>
        <a:xfrm>
          <a:off x="3239144" y="1715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38116</xdr:rowOff>
    </xdr:from>
    <xdr:ext cx="405111" cy="259045"/>
    <xdr:sp macro="" textlink="">
      <xdr:nvSpPr>
        <xdr:cNvPr id="396" name="n_2mainValue【港湾・漁港】&#10;有形固定資産減価償却率">
          <a:extLst>
            <a:ext uri="{FF2B5EF4-FFF2-40B4-BE49-F238E27FC236}">
              <a16:creationId xmlns:a16="http://schemas.microsoft.com/office/drawing/2014/main" id="{6E0553F7-2DCC-4697-B264-644E446BBDC6}"/>
            </a:ext>
          </a:extLst>
        </xdr:cNvPr>
        <xdr:cNvSpPr txBox="1"/>
      </xdr:nvSpPr>
      <xdr:spPr>
        <a:xfrm>
          <a:off x="2439044" y="1704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95266</xdr:rowOff>
    </xdr:from>
    <xdr:ext cx="405111" cy="259045"/>
    <xdr:sp macro="" textlink="">
      <xdr:nvSpPr>
        <xdr:cNvPr id="397" name="n_3mainValue【港湾・漁港】&#10;有形固定資産減価償却率">
          <a:extLst>
            <a:ext uri="{FF2B5EF4-FFF2-40B4-BE49-F238E27FC236}">
              <a16:creationId xmlns:a16="http://schemas.microsoft.com/office/drawing/2014/main" id="{92233331-0C5A-4E95-B278-2FAB9EC83246}"/>
            </a:ext>
          </a:extLst>
        </xdr:cNvPr>
        <xdr:cNvSpPr txBox="1"/>
      </xdr:nvSpPr>
      <xdr:spPr>
        <a:xfrm>
          <a:off x="1648469"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a:extLst>
            <a:ext uri="{FF2B5EF4-FFF2-40B4-BE49-F238E27FC236}">
              <a16:creationId xmlns:a16="http://schemas.microsoft.com/office/drawing/2014/main" id="{5DCE231F-9687-4225-A46D-301BE20E4B16}"/>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99" name="正方形/長方形 398">
          <a:extLst>
            <a:ext uri="{FF2B5EF4-FFF2-40B4-BE49-F238E27FC236}">
              <a16:creationId xmlns:a16="http://schemas.microsoft.com/office/drawing/2014/main" id="{84F898F8-A6D2-4CCC-84E9-8E2016A2BCD6}"/>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400" name="正方形/長方形 399">
          <a:extLst>
            <a:ext uri="{FF2B5EF4-FFF2-40B4-BE49-F238E27FC236}">
              <a16:creationId xmlns:a16="http://schemas.microsoft.com/office/drawing/2014/main" id="{FD23006D-6B4E-49BB-B778-DA61D3E58B7A}"/>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401" name="正方形/長方形 400">
          <a:extLst>
            <a:ext uri="{FF2B5EF4-FFF2-40B4-BE49-F238E27FC236}">
              <a16:creationId xmlns:a16="http://schemas.microsoft.com/office/drawing/2014/main" id="{4EC2D873-D10C-455D-92B5-34B510207250}"/>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402" name="正方形/長方形 401">
          <a:extLst>
            <a:ext uri="{FF2B5EF4-FFF2-40B4-BE49-F238E27FC236}">
              <a16:creationId xmlns:a16="http://schemas.microsoft.com/office/drawing/2014/main" id="{7BC74F9C-74D0-461F-91EF-61207F6DCC1C}"/>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a:extLst>
            <a:ext uri="{FF2B5EF4-FFF2-40B4-BE49-F238E27FC236}">
              <a16:creationId xmlns:a16="http://schemas.microsoft.com/office/drawing/2014/main" id="{EBCB8CA1-0334-4ED7-8A89-24F5C76E34D7}"/>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a:extLst>
            <a:ext uri="{FF2B5EF4-FFF2-40B4-BE49-F238E27FC236}">
              <a16:creationId xmlns:a16="http://schemas.microsoft.com/office/drawing/2014/main" id="{37211826-41E6-48D4-99F7-A076317F6B47}"/>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a:extLst>
            <a:ext uri="{FF2B5EF4-FFF2-40B4-BE49-F238E27FC236}">
              <a16:creationId xmlns:a16="http://schemas.microsoft.com/office/drawing/2014/main" id="{75C561FD-2206-4481-A510-4E8E3E133563}"/>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110</xdr:row>
      <xdr:rowOff>48277</xdr:rowOff>
    </xdr:from>
    <xdr:ext cx="248786" cy="259045"/>
    <xdr:sp macro="" textlink="">
      <xdr:nvSpPr>
        <xdr:cNvPr id="406" name="テキスト ボックス 405">
          <a:extLst>
            <a:ext uri="{FF2B5EF4-FFF2-40B4-BE49-F238E27FC236}">
              <a16:creationId xmlns:a16="http://schemas.microsoft.com/office/drawing/2014/main" id="{06D8D17D-1D1F-4897-BD7B-8BFC56F1DA8E}"/>
            </a:ext>
          </a:extLst>
        </xdr:cNvPr>
        <xdr:cNvSpPr txBox="1"/>
      </xdr:nvSpPr>
      <xdr:spPr>
        <a:xfrm>
          <a:off x="5723389" y="178568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407" name="直線コネクタ 406">
          <a:extLst>
            <a:ext uri="{FF2B5EF4-FFF2-40B4-BE49-F238E27FC236}">
              <a16:creationId xmlns:a16="http://schemas.microsoft.com/office/drawing/2014/main" id="{C79CE11A-910D-4980-89FA-412E3BB80013}"/>
            </a:ext>
          </a:extLst>
        </xdr:cNvPr>
        <xdr:cNvCxnSpPr/>
      </xdr:nvCxnSpPr>
      <xdr:spPr>
        <a:xfrm>
          <a:off x="5953125" y="1768520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108</xdr:row>
      <xdr:rowOff>64606</xdr:rowOff>
    </xdr:from>
    <xdr:ext cx="595419" cy="259045"/>
    <xdr:sp macro="" textlink="">
      <xdr:nvSpPr>
        <xdr:cNvPr id="408" name="テキスト ボックス 407">
          <a:extLst>
            <a:ext uri="{FF2B5EF4-FFF2-40B4-BE49-F238E27FC236}">
              <a16:creationId xmlns:a16="http://schemas.microsoft.com/office/drawing/2014/main" id="{3CEB380D-5CEE-44F9-B751-22DC902FE005}"/>
            </a:ext>
          </a:extLst>
        </xdr:cNvPr>
        <xdr:cNvSpPr txBox="1"/>
      </xdr:nvSpPr>
      <xdr:spPr>
        <a:xfrm>
          <a:off x="5421206" y="1755568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09" name="直線コネクタ 408">
          <a:extLst>
            <a:ext uri="{FF2B5EF4-FFF2-40B4-BE49-F238E27FC236}">
              <a16:creationId xmlns:a16="http://schemas.microsoft.com/office/drawing/2014/main" id="{86E90F60-3D5E-4076-B7CA-F82D7BE188FD}"/>
            </a:ext>
          </a:extLst>
        </xdr:cNvPr>
        <xdr:cNvCxnSpPr/>
      </xdr:nvCxnSpPr>
      <xdr:spPr>
        <a:xfrm>
          <a:off x="5953125" y="17374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10" name="テキスト ボックス 409">
          <a:extLst>
            <a:ext uri="{FF2B5EF4-FFF2-40B4-BE49-F238E27FC236}">
              <a16:creationId xmlns:a16="http://schemas.microsoft.com/office/drawing/2014/main" id="{605B7033-CFC0-4EED-A9BF-A33FCF9B317D}"/>
            </a:ext>
          </a:extLst>
        </xdr:cNvPr>
        <xdr:cNvSpPr txBox="1"/>
      </xdr:nvSpPr>
      <xdr:spPr>
        <a:xfrm>
          <a:off x="5421206" y="172481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1" name="直線コネクタ 410">
          <a:extLst>
            <a:ext uri="{FF2B5EF4-FFF2-40B4-BE49-F238E27FC236}">
              <a16:creationId xmlns:a16="http://schemas.microsoft.com/office/drawing/2014/main" id="{31D43619-34CD-4EC8-AAA0-CB296A924440}"/>
            </a:ext>
          </a:extLst>
        </xdr:cNvPr>
        <xdr:cNvCxnSpPr/>
      </xdr:nvCxnSpPr>
      <xdr:spPr>
        <a:xfrm>
          <a:off x="5953125" y="170669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12" name="テキスト ボックス 411">
          <a:extLst>
            <a:ext uri="{FF2B5EF4-FFF2-40B4-BE49-F238E27FC236}">
              <a16:creationId xmlns:a16="http://schemas.microsoft.com/office/drawing/2014/main" id="{363B17C4-57F2-4B07-A2F3-9D3679AF5835}"/>
            </a:ext>
          </a:extLst>
        </xdr:cNvPr>
        <xdr:cNvSpPr txBox="1"/>
      </xdr:nvSpPr>
      <xdr:spPr>
        <a:xfrm>
          <a:off x="5421206" y="169374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3" name="直線コネクタ 412">
          <a:extLst>
            <a:ext uri="{FF2B5EF4-FFF2-40B4-BE49-F238E27FC236}">
              <a16:creationId xmlns:a16="http://schemas.microsoft.com/office/drawing/2014/main" id="{4232A709-C857-4DBF-9952-452A97DD1670}"/>
            </a:ext>
          </a:extLst>
        </xdr:cNvPr>
        <xdr:cNvCxnSpPr/>
      </xdr:nvCxnSpPr>
      <xdr:spPr>
        <a:xfrm>
          <a:off x="5953125" y="167658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14" name="テキスト ボックス 413">
          <a:extLst>
            <a:ext uri="{FF2B5EF4-FFF2-40B4-BE49-F238E27FC236}">
              <a16:creationId xmlns:a16="http://schemas.microsoft.com/office/drawing/2014/main" id="{48F6B8BC-C383-4139-93F4-D0D738BBB16E}"/>
            </a:ext>
          </a:extLst>
        </xdr:cNvPr>
        <xdr:cNvSpPr txBox="1"/>
      </xdr:nvSpPr>
      <xdr:spPr>
        <a:xfrm>
          <a:off x="5421206" y="166299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5" name="直線コネクタ 414">
          <a:extLst>
            <a:ext uri="{FF2B5EF4-FFF2-40B4-BE49-F238E27FC236}">
              <a16:creationId xmlns:a16="http://schemas.microsoft.com/office/drawing/2014/main" id="{FE575DBA-D77B-4E28-89F3-C5C3F99D3B62}"/>
            </a:ext>
          </a:extLst>
        </xdr:cNvPr>
        <xdr:cNvCxnSpPr/>
      </xdr:nvCxnSpPr>
      <xdr:spPr>
        <a:xfrm>
          <a:off x="5953125" y="164582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16" name="テキスト ボックス 415">
          <a:extLst>
            <a:ext uri="{FF2B5EF4-FFF2-40B4-BE49-F238E27FC236}">
              <a16:creationId xmlns:a16="http://schemas.microsoft.com/office/drawing/2014/main" id="{ADA86981-066B-40F9-8127-E60197C8F125}"/>
            </a:ext>
          </a:extLst>
        </xdr:cNvPr>
        <xdr:cNvSpPr txBox="1"/>
      </xdr:nvSpPr>
      <xdr:spPr>
        <a:xfrm>
          <a:off x="5421206" y="1631924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17" name="直線コネクタ 416">
          <a:extLst>
            <a:ext uri="{FF2B5EF4-FFF2-40B4-BE49-F238E27FC236}">
              <a16:creationId xmlns:a16="http://schemas.microsoft.com/office/drawing/2014/main" id="{45989D5C-163F-4FB5-BC7A-420C91C76BE9}"/>
            </a:ext>
          </a:extLst>
        </xdr:cNvPr>
        <xdr:cNvCxnSpPr/>
      </xdr:nvCxnSpPr>
      <xdr:spPr>
        <a:xfrm>
          <a:off x="5953125" y="1614759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18" name="テキスト ボックス 417">
          <a:extLst>
            <a:ext uri="{FF2B5EF4-FFF2-40B4-BE49-F238E27FC236}">
              <a16:creationId xmlns:a16="http://schemas.microsoft.com/office/drawing/2014/main" id="{6938357D-A64B-41BE-A95D-702C98766E20}"/>
            </a:ext>
          </a:extLst>
        </xdr:cNvPr>
        <xdr:cNvSpPr txBox="1"/>
      </xdr:nvSpPr>
      <xdr:spPr>
        <a:xfrm>
          <a:off x="5421206" y="160117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9" name="直線コネクタ 418">
          <a:extLst>
            <a:ext uri="{FF2B5EF4-FFF2-40B4-BE49-F238E27FC236}">
              <a16:creationId xmlns:a16="http://schemas.microsoft.com/office/drawing/2014/main" id="{D90AC5D5-4993-4C8A-8C35-EB07FD6592E7}"/>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20" name="テキスト ボックス 419">
          <a:extLst>
            <a:ext uri="{FF2B5EF4-FFF2-40B4-BE49-F238E27FC236}">
              <a16:creationId xmlns:a16="http://schemas.microsoft.com/office/drawing/2014/main" id="{81375C09-8519-495C-B51B-2E2D609A4D28}"/>
            </a:ext>
          </a:extLst>
        </xdr:cNvPr>
        <xdr:cNvSpPr txBox="1"/>
      </xdr:nvSpPr>
      <xdr:spPr>
        <a:xfrm>
          <a:off x="5421206" y="15704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1" name="【港湾・漁港】&#10;一人当たり有形固定資産（償却資産）額グラフ枠">
          <a:extLst>
            <a:ext uri="{FF2B5EF4-FFF2-40B4-BE49-F238E27FC236}">
              <a16:creationId xmlns:a16="http://schemas.microsoft.com/office/drawing/2014/main" id="{E0CC3D9B-BE55-433D-A951-A8FBA99A9DAF}"/>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103</xdr:row>
      <xdr:rowOff>139584</xdr:rowOff>
    </xdr:from>
    <xdr:to>
      <xdr:col>54</xdr:col>
      <xdr:colOff>189865</xdr:colOff>
      <xdr:row>109</xdr:row>
      <xdr:rowOff>65410</xdr:rowOff>
    </xdr:to>
    <xdr:cxnSp macro="">
      <xdr:nvCxnSpPr>
        <xdr:cNvPr id="422" name="直線コネクタ 421">
          <a:extLst>
            <a:ext uri="{FF2B5EF4-FFF2-40B4-BE49-F238E27FC236}">
              <a16:creationId xmlns:a16="http://schemas.microsoft.com/office/drawing/2014/main" id="{2E226FFB-D6B1-4D3B-93AE-3DCBF19DB0F5}"/>
            </a:ext>
          </a:extLst>
        </xdr:cNvPr>
        <xdr:cNvCxnSpPr/>
      </xdr:nvCxnSpPr>
      <xdr:spPr>
        <a:xfrm flipV="1">
          <a:off x="9427845" y="16821034"/>
          <a:ext cx="1270" cy="897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109</xdr:row>
      <xdr:rowOff>69237</xdr:rowOff>
    </xdr:from>
    <xdr:ext cx="534377" cy="259045"/>
    <xdr:sp macro="" textlink="">
      <xdr:nvSpPr>
        <xdr:cNvPr id="423" name="【港湾・漁港】&#10;一人当たり有形固定資産（償却資産）額最小値テキスト">
          <a:extLst>
            <a:ext uri="{FF2B5EF4-FFF2-40B4-BE49-F238E27FC236}">
              <a16:creationId xmlns:a16="http://schemas.microsoft.com/office/drawing/2014/main" id="{F73C585C-D82B-4F47-8437-8DA54F1BE9D8}"/>
            </a:ext>
          </a:extLst>
        </xdr:cNvPr>
        <xdr:cNvSpPr txBox="1"/>
      </xdr:nvSpPr>
      <xdr:spPr>
        <a:xfrm>
          <a:off x="9477375" y="177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65410</xdr:rowOff>
    </xdr:from>
    <xdr:to>
      <xdr:col>55</xdr:col>
      <xdr:colOff>88900</xdr:colOff>
      <xdr:row>109</xdr:row>
      <xdr:rowOff>65410</xdr:rowOff>
    </xdr:to>
    <xdr:cxnSp macro="">
      <xdr:nvCxnSpPr>
        <xdr:cNvPr id="424" name="直線コネクタ 423">
          <a:extLst>
            <a:ext uri="{FF2B5EF4-FFF2-40B4-BE49-F238E27FC236}">
              <a16:creationId xmlns:a16="http://schemas.microsoft.com/office/drawing/2014/main" id="{F46A3D39-2488-4846-A8EA-3316AE6AACA4}"/>
            </a:ext>
          </a:extLst>
        </xdr:cNvPr>
        <xdr:cNvCxnSpPr/>
      </xdr:nvCxnSpPr>
      <xdr:spPr>
        <a:xfrm>
          <a:off x="9363075" y="1771841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102</xdr:row>
      <xdr:rowOff>86261</xdr:rowOff>
    </xdr:from>
    <xdr:ext cx="599010" cy="259045"/>
    <xdr:sp macro="" textlink="">
      <xdr:nvSpPr>
        <xdr:cNvPr id="425" name="【港湾・漁港】&#10;一人当たり有形固定資産（償却資産）額最大値テキスト">
          <a:extLst>
            <a:ext uri="{FF2B5EF4-FFF2-40B4-BE49-F238E27FC236}">
              <a16:creationId xmlns:a16="http://schemas.microsoft.com/office/drawing/2014/main" id="{4717E7E7-07A9-4A61-ABD1-F0901E1BF4E4}"/>
            </a:ext>
          </a:extLst>
        </xdr:cNvPr>
        <xdr:cNvSpPr txBox="1"/>
      </xdr:nvSpPr>
      <xdr:spPr>
        <a:xfrm>
          <a:off x="9477375" y="1659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103</xdr:row>
      <xdr:rowOff>139584</xdr:rowOff>
    </xdr:from>
    <xdr:to>
      <xdr:col>55</xdr:col>
      <xdr:colOff>88900</xdr:colOff>
      <xdr:row>103</xdr:row>
      <xdr:rowOff>139584</xdr:rowOff>
    </xdr:to>
    <xdr:cxnSp macro="">
      <xdr:nvCxnSpPr>
        <xdr:cNvPr id="426" name="直線コネクタ 425">
          <a:extLst>
            <a:ext uri="{FF2B5EF4-FFF2-40B4-BE49-F238E27FC236}">
              <a16:creationId xmlns:a16="http://schemas.microsoft.com/office/drawing/2014/main" id="{8725E8A9-6A60-4EB4-8E6C-91908B557B6D}"/>
            </a:ext>
          </a:extLst>
        </xdr:cNvPr>
        <xdr:cNvCxnSpPr/>
      </xdr:nvCxnSpPr>
      <xdr:spPr>
        <a:xfrm>
          <a:off x="9363075" y="1682103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100717</xdr:rowOff>
    </xdr:from>
    <xdr:ext cx="599010" cy="259045"/>
    <xdr:sp macro="" textlink="">
      <xdr:nvSpPr>
        <xdr:cNvPr id="427" name="【港湾・漁港】&#10;一人当たり有形固定資産（償却資産）額平均値テキスト">
          <a:extLst>
            <a:ext uri="{FF2B5EF4-FFF2-40B4-BE49-F238E27FC236}">
              <a16:creationId xmlns:a16="http://schemas.microsoft.com/office/drawing/2014/main" id="{5BA23942-FAF3-4847-860E-9843B202672C}"/>
            </a:ext>
          </a:extLst>
        </xdr:cNvPr>
        <xdr:cNvSpPr txBox="1"/>
      </xdr:nvSpPr>
      <xdr:spPr>
        <a:xfrm>
          <a:off x="9477375" y="171060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122290</xdr:rowOff>
    </xdr:from>
    <xdr:to>
      <xdr:col>55</xdr:col>
      <xdr:colOff>50800</xdr:colOff>
      <xdr:row>106</xdr:row>
      <xdr:rowOff>52440</xdr:rowOff>
    </xdr:to>
    <xdr:sp macro="" textlink="">
      <xdr:nvSpPr>
        <xdr:cNvPr id="428" name="フローチャート: 判断 427">
          <a:extLst>
            <a:ext uri="{FF2B5EF4-FFF2-40B4-BE49-F238E27FC236}">
              <a16:creationId xmlns:a16="http://schemas.microsoft.com/office/drawing/2014/main" id="{0B6A4046-3A8B-4771-8053-45F9A62D0E8B}"/>
            </a:ext>
          </a:extLst>
        </xdr:cNvPr>
        <xdr:cNvSpPr/>
      </xdr:nvSpPr>
      <xdr:spPr>
        <a:xfrm>
          <a:off x="9401175" y="1712759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80783</xdr:rowOff>
    </xdr:from>
    <xdr:to>
      <xdr:col>50</xdr:col>
      <xdr:colOff>165100</xdr:colOff>
      <xdr:row>107</xdr:row>
      <xdr:rowOff>10933</xdr:rowOff>
    </xdr:to>
    <xdr:sp macro="" textlink="">
      <xdr:nvSpPr>
        <xdr:cNvPr id="429" name="フローチャート: 判断 428">
          <a:extLst>
            <a:ext uri="{FF2B5EF4-FFF2-40B4-BE49-F238E27FC236}">
              <a16:creationId xmlns:a16="http://schemas.microsoft.com/office/drawing/2014/main" id="{E4435782-5340-4ED9-BA5C-24DF272B4C5E}"/>
            </a:ext>
          </a:extLst>
        </xdr:cNvPr>
        <xdr:cNvSpPr/>
      </xdr:nvSpPr>
      <xdr:spPr>
        <a:xfrm>
          <a:off x="8639175" y="1724800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82913</xdr:rowOff>
    </xdr:from>
    <xdr:to>
      <xdr:col>46</xdr:col>
      <xdr:colOff>38100</xdr:colOff>
      <xdr:row>107</xdr:row>
      <xdr:rowOff>13063</xdr:rowOff>
    </xdr:to>
    <xdr:sp macro="" textlink="">
      <xdr:nvSpPr>
        <xdr:cNvPr id="430" name="フローチャート: 判断 429">
          <a:extLst>
            <a:ext uri="{FF2B5EF4-FFF2-40B4-BE49-F238E27FC236}">
              <a16:creationId xmlns:a16="http://schemas.microsoft.com/office/drawing/2014/main" id="{B78143EF-A3E1-48BE-AEA5-EAA49B8C49EB}"/>
            </a:ext>
          </a:extLst>
        </xdr:cNvPr>
        <xdr:cNvSpPr/>
      </xdr:nvSpPr>
      <xdr:spPr>
        <a:xfrm>
          <a:off x="7839075" y="1725013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100</xdr:row>
      <xdr:rowOff>98565</xdr:rowOff>
    </xdr:from>
    <xdr:to>
      <xdr:col>41</xdr:col>
      <xdr:colOff>101600</xdr:colOff>
      <xdr:row>101</xdr:row>
      <xdr:rowOff>28715</xdr:rowOff>
    </xdr:to>
    <xdr:sp macro="" textlink="">
      <xdr:nvSpPr>
        <xdr:cNvPr id="431" name="フローチャート: 判断 430">
          <a:extLst>
            <a:ext uri="{FF2B5EF4-FFF2-40B4-BE49-F238E27FC236}">
              <a16:creationId xmlns:a16="http://schemas.microsoft.com/office/drawing/2014/main" id="{9072F2E5-4133-4216-8310-5B206DDA9335}"/>
            </a:ext>
          </a:extLst>
        </xdr:cNvPr>
        <xdr:cNvSpPr/>
      </xdr:nvSpPr>
      <xdr:spPr>
        <a:xfrm>
          <a:off x="7029450" y="1629424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F2F274B4-2DEA-4361-B295-8EA78D6D18B4}"/>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33BE03CA-B408-4F29-8925-24DD79FC00EC}"/>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96A43407-EE6D-43B9-9387-43F63253FE68}"/>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72388286-336D-49D2-B4FE-4C6BD670287F}"/>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1C9A2C65-6844-4564-9FE6-2E226F5B9318}"/>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88784</xdr:rowOff>
    </xdr:from>
    <xdr:to>
      <xdr:col>55</xdr:col>
      <xdr:colOff>50800</xdr:colOff>
      <xdr:row>104</xdr:row>
      <xdr:rowOff>18934</xdr:rowOff>
    </xdr:to>
    <xdr:sp macro="" textlink="">
      <xdr:nvSpPr>
        <xdr:cNvPr id="437" name="楕円 436">
          <a:extLst>
            <a:ext uri="{FF2B5EF4-FFF2-40B4-BE49-F238E27FC236}">
              <a16:creationId xmlns:a16="http://schemas.microsoft.com/office/drawing/2014/main" id="{DB138D66-A907-4260-BA90-4556177584FE}"/>
            </a:ext>
          </a:extLst>
        </xdr:cNvPr>
        <xdr:cNvSpPr/>
      </xdr:nvSpPr>
      <xdr:spPr>
        <a:xfrm>
          <a:off x="9401175" y="16763884"/>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103</xdr:row>
      <xdr:rowOff>41811</xdr:rowOff>
    </xdr:from>
    <xdr:ext cx="599010" cy="259045"/>
    <xdr:sp macro="" textlink="">
      <xdr:nvSpPr>
        <xdr:cNvPr id="438" name="【港湾・漁港】&#10;一人当たり有形固定資産（償却資産）額該当値テキスト">
          <a:extLst>
            <a:ext uri="{FF2B5EF4-FFF2-40B4-BE49-F238E27FC236}">
              <a16:creationId xmlns:a16="http://schemas.microsoft.com/office/drawing/2014/main" id="{95C9BC32-32CE-4639-BAB9-B2D0E744BA96}"/>
            </a:ext>
          </a:extLst>
        </xdr:cNvPr>
        <xdr:cNvSpPr txBox="1"/>
      </xdr:nvSpPr>
      <xdr:spPr>
        <a:xfrm>
          <a:off x="9477375" y="1672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118898</xdr:rowOff>
    </xdr:from>
    <xdr:to>
      <xdr:col>50</xdr:col>
      <xdr:colOff>165100</xdr:colOff>
      <xdr:row>104</xdr:row>
      <xdr:rowOff>49048</xdr:rowOff>
    </xdr:to>
    <xdr:sp macro="" textlink="">
      <xdr:nvSpPr>
        <xdr:cNvPr id="439" name="楕円 438">
          <a:extLst>
            <a:ext uri="{FF2B5EF4-FFF2-40B4-BE49-F238E27FC236}">
              <a16:creationId xmlns:a16="http://schemas.microsoft.com/office/drawing/2014/main" id="{4635AB6B-90A2-4172-B16B-51DDBBFA47AC}"/>
            </a:ext>
          </a:extLst>
        </xdr:cNvPr>
        <xdr:cNvSpPr/>
      </xdr:nvSpPr>
      <xdr:spPr>
        <a:xfrm>
          <a:off x="8639175" y="1680034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139584</xdr:rowOff>
    </xdr:from>
    <xdr:to>
      <xdr:col>55</xdr:col>
      <xdr:colOff>0</xdr:colOff>
      <xdr:row>103</xdr:row>
      <xdr:rowOff>169698</xdr:rowOff>
    </xdr:to>
    <xdr:cxnSp macro="">
      <xdr:nvCxnSpPr>
        <xdr:cNvPr id="440" name="直線コネクタ 439">
          <a:extLst>
            <a:ext uri="{FF2B5EF4-FFF2-40B4-BE49-F238E27FC236}">
              <a16:creationId xmlns:a16="http://schemas.microsoft.com/office/drawing/2014/main" id="{4B9F29F9-1CB6-4BAC-8AAB-E0266CC6A9A7}"/>
            </a:ext>
          </a:extLst>
        </xdr:cNvPr>
        <xdr:cNvCxnSpPr/>
      </xdr:nvCxnSpPr>
      <xdr:spPr>
        <a:xfrm flipV="1">
          <a:off x="8686800" y="16821034"/>
          <a:ext cx="742950" cy="1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125468</xdr:rowOff>
    </xdr:from>
    <xdr:to>
      <xdr:col>46</xdr:col>
      <xdr:colOff>38100</xdr:colOff>
      <xdr:row>104</xdr:row>
      <xdr:rowOff>55618</xdr:rowOff>
    </xdr:to>
    <xdr:sp macro="" textlink="">
      <xdr:nvSpPr>
        <xdr:cNvPr id="441" name="楕円 440">
          <a:extLst>
            <a:ext uri="{FF2B5EF4-FFF2-40B4-BE49-F238E27FC236}">
              <a16:creationId xmlns:a16="http://schemas.microsoft.com/office/drawing/2014/main" id="{8AE8230F-F994-4568-8A4A-6D93A0327CC8}"/>
            </a:ext>
          </a:extLst>
        </xdr:cNvPr>
        <xdr:cNvSpPr/>
      </xdr:nvSpPr>
      <xdr:spPr>
        <a:xfrm>
          <a:off x="7839075" y="1680056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169698</xdr:rowOff>
    </xdr:from>
    <xdr:to>
      <xdr:col>50</xdr:col>
      <xdr:colOff>114300</xdr:colOff>
      <xdr:row>104</xdr:row>
      <xdr:rowOff>4818</xdr:rowOff>
    </xdr:to>
    <xdr:cxnSp macro="">
      <xdr:nvCxnSpPr>
        <xdr:cNvPr id="442" name="直線コネクタ 441">
          <a:extLst>
            <a:ext uri="{FF2B5EF4-FFF2-40B4-BE49-F238E27FC236}">
              <a16:creationId xmlns:a16="http://schemas.microsoft.com/office/drawing/2014/main" id="{E75674F6-EF5D-4D0E-A7CD-1B925E920D23}"/>
            </a:ext>
          </a:extLst>
        </xdr:cNvPr>
        <xdr:cNvCxnSpPr/>
      </xdr:nvCxnSpPr>
      <xdr:spPr>
        <a:xfrm flipV="1">
          <a:off x="7886700" y="16838448"/>
          <a:ext cx="800100" cy="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141365</xdr:rowOff>
    </xdr:from>
    <xdr:to>
      <xdr:col>41</xdr:col>
      <xdr:colOff>101600</xdr:colOff>
      <xdr:row>104</xdr:row>
      <xdr:rowOff>71515</xdr:rowOff>
    </xdr:to>
    <xdr:sp macro="" textlink="">
      <xdr:nvSpPr>
        <xdr:cNvPr id="443" name="楕円 442">
          <a:extLst>
            <a:ext uri="{FF2B5EF4-FFF2-40B4-BE49-F238E27FC236}">
              <a16:creationId xmlns:a16="http://schemas.microsoft.com/office/drawing/2014/main" id="{DAC7D025-2CB4-4994-81AF-F93D374A6981}"/>
            </a:ext>
          </a:extLst>
        </xdr:cNvPr>
        <xdr:cNvSpPr/>
      </xdr:nvSpPr>
      <xdr:spPr>
        <a:xfrm>
          <a:off x="7029450" y="1682281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4818</xdr:rowOff>
    </xdr:from>
    <xdr:to>
      <xdr:col>45</xdr:col>
      <xdr:colOff>177800</xdr:colOff>
      <xdr:row>104</xdr:row>
      <xdr:rowOff>20715</xdr:rowOff>
    </xdr:to>
    <xdr:cxnSp macro="">
      <xdr:nvCxnSpPr>
        <xdr:cNvPr id="444" name="直線コネクタ 443">
          <a:extLst>
            <a:ext uri="{FF2B5EF4-FFF2-40B4-BE49-F238E27FC236}">
              <a16:creationId xmlns:a16="http://schemas.microsoft.com/office/drawing/2014/main" id="{60131FE0-113B-4523-BD04-733C1DCBBBA9}"/>
            </a:ext>
          </a:extLst>
        </xdr:cNvPr>
        <xdr:cNvCxnSpPr/>
      </xdr:nvCxnSpPr>
      <xdr:spPr>
        <a:xfrm flipV="1">
          <a:off x="7077075" y="16848193"/>
          <a:ext cx="809625" cy="1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2060</xdr:rowOff>
    </xdr:from>
    <xdr:ext cx="599010" cy="259045"/>
    <xdr:sp macro="" textlink="">
      <xdr:nvSpPr>
        <xdr:cNvPr id="445" name="n_1aveValue【港湾・漁港】&#10;一人当たり有形固定資産（償却資産）額">
          <a:extLst>
            <a:ext uri="{FF2B5EF4-FFF2-40B4-BE49-F238E27FC236}">
              <a16:creationId xmlns:a16="http://schemas.microsoft.com/office/drawing/2014/main" id="{BA54B867-FAEE-4060-AAE0-046710359479}"/>
            </a:ext>
          </a:extLst>
        </xdr:cNvPr>
        <xdr:cNvSpPr txBox="1"/>
      </xdr:nvSpPr>
      <xdr:spPr>
        <a:xfrm>
          <a:off x="8399995" y="1732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4190</xdr:rowOff>
    </xdr:from>
    <xdr:ext cx="599010" cy="259045"/>
    <xdr:sp macro="" textlink="">
      <xdr:nvSpPr>
        <xdr:cNvPr id="446" name="n_2aveValue【港湾・漁港】&#10;一人当たり有形固定資産（償却資産）額">
          <a:extLst>
            <a:ext uri="{FF2B5EF4-FFF2-40B4-BE49-F238E27FC236}">
              <a16:creationId xmlns:a16="http://schemas.microsoft.com/office/drawing/2014/main" id="{9AB2A568-4409-42E2-9CFB-D9EF41A93318}"/>
            </a:ext>
          </a:extLst>
        </xdr:cNvPr>
        <xdr:cNvSpPr txBox="1"/>
      </xdr:nvSpPr>
      <xdr:spPr>
        <a:xfrm>
          <a:off x="7609420" y="17333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99</xdr:row>
      <xdr:rowOff>45242</xdr:rowOff>
    </xdr:from>
    <xdr:ext cx="599010" cy="259045"/>
    <xdr:sp macro="" textlink="">
      <xdr:nvSpPr>
        <xdr:cNvPr id="447" name="n_3aveValue【港湾・漁港】&#10;一人当たり有形固定資産（償却資産）額">
          <a:extLst>
            <a:ext uri="{FF2B5EF4-FFF2-40B4-BE49-F238E27FC236}">
              <a16:creationId xmlns:a16="http://schemas.microsoft.com/office/drawing/2014/main" id="{DE8BB5EC-61C2-4ED0-91F3-9797358B6B5A}"/>
            </a:ext>
          </a:extLst>
        </xdr:cNvPr>
        <xdr:cNvSpPr txBox="1"/>
      </xdr:nvSpPr>
      <xdr:spPr>
        <a:xfrm>
          <a:off x="6818845" y="1607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102</xdr:row>
      <xdr:rowOff>65575</xdr:rowOff>
    </xdr:from>
    <xdr:ext cx="599010" cy="259045"/>
    <xdr:sp macro="" textlink="">
      <xdr:nvSpPr>
        <xdr:cNvPr id="448" name="n_1mainValue【港湾・漁港】&#10;一人当たり有形固定資産（償却資産）額">
          <a:extLst>
            <a:ext uri="{FF2B5EF4-FFF2-40B4-BE49-F238E27FC236}">
              <a16:creationId xmlns:a16="http://schemas.microsoft.com/office/drawing/2014/main" id="{C51BD0BB-1E20-4370-A70D-7E2810A9AC8A}"/>
            </a:ext>
          </a:extLst>
        </xdr:cNvPr>
        <xdr:cNvSpPr txBox="1"/>
      </xdr:nvSpPr>
      <xdr:spPr>
        <a:xfrm>
          <a:off x="8399995" y="16585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72145</xdr:rowOff>
    </xdr:from>
    <xdr:ext cx="599010" cy="259045"/>
    <xdr:sp macro="" textlink="">
      <xdr:nvSpPr>
        <xdr:cNvPr id="449" name="n_2mainValue【港湾・漁港】&#10;一人当たり有形固定資産（償却資産）額">
          <a:extLst>
            <a:ext uri="{FF2B5EF4-FFF2-40B4-BE49-F238E27FC236}">
              <a16:creationId xmlns:a16="http://schemas.microsoft.com/office/drawing/2014/main" id="{01B47C2A-773C-4089-8DCF-EEBA52F87CF8}"/>
            </a:ext>
          </a:extLst>
        </xdr:cNvPr>
        <xdr:cNvSpPr txBox="1"/>
      </xdr:nvSpPr>
      <xdr:spPr>
        <a:xfrm>
          <a:off x="7609420" y="1658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62642</xdr:rowOff>
    </xdr:from>
    <xdr:ext cx="599010" cy="259045"/>
    <xdr:sp macro="" textlink="">
      <xdr:nvSpPr>
        <xdr:cNvPr id="450" name="n_3mainValue【港湾・漁港】&#10;一人当たり有形固定資産（償却資産）額">
          <a:extLst>
            <a:ext uri="{FF2B5EF4-FFF2-40B4-BE49-F238E27FC236}">
              <a16:creationId xmlns:a16="http://schemas.microsoft.com/office/drawing/2014/main" id="{60121D02-A55F-4C5D-BBD3-8585A32BE405}"/>
            </a:ext>
          </a:extLst>
        </xdr:cNvPr>
        <xdr:cNvSpPr txBox="1"/>
      </xdr:nvSpPr>
      <xdr:spPr>
        <a:xfrm>
          <a:off x="6818845" y="1690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1" name="正方形/長方形 450">
          <a:extLst>
            <a:ext uri="{FF2B5EF4-FFF2-40B4-BE49-F238E27FC236}">
              <a16:creationId xmlns:a16="http://schemas.microsoft.com/office/drawing/2014/main" id="{39F79445-C8FE-47E9-B7F2-639B49492175}"/>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52" name="正方形/長方形 451">
          <a:extLst>
            <a:ext uri="{FF2B5EF4-FFF2-40B4-BE49-F238E27FC236}">
              <a16:creationId xmlns:a16="http://schemas.microsoft.com/office/drawing/2014/main" id="{79EC38AB-E608-44AB-BE08-B59D5144445E}"/>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53" name="正方形/長方形 452">
          <a:extLst>
            <a:ext uri="{FF2B5EF4-FFF2-40B4-BE49-F238E27FC236}">
              <a16:creationId xmlns:a16="http://schemas.microsoft.com/office/drawing/2014/main" id="{75FA2E10-7814-4CF4-94CF-FBAD228185A2}"/>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54" name="正方形/長方形 453">
          <a:extLst>
            <a:ext uri="{FF2B5EF4-FFF2-40B4-BE49-F238E27FC236}">
              <a16:creationId xmlns:a16="http://schemas.microsoft.com/office/drawing/2014/main" id="{33EA7831-E79F-4AFE-A61C-E76EFD31EA08}"/>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55" name="正方形/長方形 454">
          <a:extLst>
            <a:ext uri="{FF2B5EF4-FFF2-40B4-BE49-F238E27FC236}">
              <a16:creationId xmlns:a16="http://schemas.microsoft.com/office/drawing/2014/main" id="{2265FE51-C657-4C48-AA66-831FE38E95CA}"/>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6" name="正方形/長方形 455">
          <a:extLst>
            <a:ext uri="{FF2B5EF4-FFF2-40B4-BE49-F238E27FC236}">
              <a16:creationId xmlns:a16="http://schemas.microsoft.com/office/drawing/2014/main" id="{5F6818E7-E39A-4A6D-BD2A-D51233A411FC}"/>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7" name="テキスト ボックス 456">
          <a:extLst>
            <a:ext uri="{FF2B5EF4-FFF2-40B4-BE49-F238E27FC236}">
              <a16:creationId xmlns:a16="http://schemas.microsoft.com/office/drawing/2014/main" id="{753C4766-CFD5-4209-90F9-B570AACBA0D5}"/>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8" name="直線コネクタ 457">
          <a:extLst>
            <a:ext uri="{FF2B5EF4-FFF2-40B4-BE49-F238E27FC236}">
              <a16:creationId xmlns:a16="http://schemas.microsoft.com/office/drawing/2014/main" id="{4C277C58-5DA1-43C0-8FA3-ACFC8B220B13}"/>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9" name="テキスト ボックス 458">
          <a:extLst>
            <a:ext uri="{FF2B5EF4-FFF2-40B4-BE49-F238E27FC236}">
              <a16:creationId xmlns:a16="http://schemas.microsoft.com/office/drawing/2014/main" id="{52EF347C-C692-43AF-AF2D-7F3C087EAAA2}"/>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60" name="直線コネクタ 459">
          <a:extLst>
            <a:ext uri="{FF2B5EF4-FFF2-40B4-BE49-F238E27FC236}">
              <a16:creationId xmlns:a16="http://schemas.microsoft.com/office/drawing/2014/main" id="{CF4C27D4-1339-412C-89AE-49F1F349B0DD}"/>
            </a:ext>
          </a:extLst>
        </xdr:cNvPr>
        <xdr:cNvCxnSpPr/>
      </xdr:nvCxnSpPr>
      <xdr:spPr>
        <a:xfrm>
          <a:off x="11210925" y="689337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61" name="テキスト ボックス 460">
          <a:extLst>
            <a:ext uri="{FF2B5EF4-FFF2-40B4-BE49-F238E27FC236}">
              <a16:creationId xmlns:a16="http://schemas.microsoft.com/office/drawing/2014/main" id="{0D81C4CB-96B9-46FA-823D-4507009D79C7}"/>
            </a:ext>
          </a:extLst>
        </xdr:cNvPr>
        <xdr:cNvSpPr txBox="1"/>
      </xdr:nvSpPr>
      <xdr:spPr>
        <a:xfrm>
          <a:off x="10794546"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2" name="直線コネクタ 461">
          <a:extLst>
            <a:ext uri="{FF2B5EF4-FFF2-40B4-BE49-F238E27FC236}">
              <a16:creationId xmlns:a16="http://schemas.microsoft.com/office/drawing/2014/main" id="{03D29BB0-1B0B-4C16-9973-62CAE4B7C536}"/>
            </a:ext>
          </a:extLst>
        </xdr:cNvPr>
        <xdr:cNvCxnSpPr/>
      </xdr:nvCxnSpPr>
      <xdr:spPr>
        <a:xfrm>
          <a:off x="11210925" y="658268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3" name="テキスト ボックス 462">
          <a:extLst>
            <a:ext uri="{FF2B5EF4-FFF2-40B4-BE49-F238E27FC236}">
              <a16:creationId xmlns:a16="http://schemas.microsoft.com/office/drawing/2014/main" id="{991D2BC1-77CF-4E42-A7DD-9AA326053527}"/>
            </a:ext>
          </a:extLst>
        </xdr:cNvPr>
        <xdr:cNvSpPr txBox="1"/>
      </xdr:nvSpPr>
      <xdr:spPr>
        <a:xfrm>
          <a:off x="10845966"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4" name="直線コネクタ 463">
          <a:extLst>
            <a:ext uri="{FF2B5EF4-FFF2-40B4-BE49-F238E27FC236}">
              <a16:creationId xmlns:a16="http://schemas.microsoft.com/office/drawing/2014/main" id="{638B64A9-E788-4678-821B-2908D2C4D0A1}"/>
            </a:ext>
          </a:extLst>
        </xdr:cNvPr>
        <xdr:cNvCxnSpPr/>
      </xdr:nvCxnSpPr>
      <xdr:spPr>
        <a:xfrm>
          <a:off x="11210925" y="627516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5" name="テキスト ボックス 464">
          <a:extLst>
            <a:ext uri="{FF2B5EF4-FFF2-40B4-BE49-F238E27FC236}">
              <a16:creationId xmlns:a16="http://schemas.microsoft.com/office/drawing/2014/main" id="{6CD3D61B-4F0D-4F65-B832-DAC5F17CA6D0}"/>
            </a:ext>
          </a:extLst>
        </xdr:cNvPr>
        <xdr:cNvSpPr txBox="1"/>
      </xdr:nvSpPr>
      <xdr:spPr>
        <a:xfrm>
          <a:off x="10845966"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6" name="直線コネクタ 465">
          <a:extLst>
            <a:ext uri="{FF2B5EF4-FFF2-40B4-BE49-F238E27FC236}">
              <a16:creationId xmlns:a16="http://schemas.microsoft.com/office/drawing/2014/main" id="{D4063A59-A94F-444B-B806-E0A704BE2206}"/>
            </a:ext>
          </a:extLst>
        </xdr:cNvPr>
        <xdr:cNvCxnSpPr/>
      </xdr:nvCxnSpPr>
      <xdr:spPr>
        <a:xfrm>
          <a:off x="11210925" y="597398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7" name="テキスト ボックス 466">
          <a:extLst>
            <a:ext uri="{FF2B5EF4-FFF2-40B4-BE49-F238E27FC236}">
              <a16:creationId xmlns:a16="http://schemas.microsoft.com/office/drawing/2014/main" id="{B058A501-5A57-4B2C-8392-CAADDD282684}"/>
            </a:ext>
          </a:extLst>
        </xdr:cNvPr>
        <xdr:cNvSpPr txBox="1"/>
      </xdr:nvSpPr>
      <xdr:spPr>
        <a:xfrm>
          <a:off x="10845966"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8" name="直線コネクタ 467">
          <a:extLst>
            <a:ext uri="{FF2B5EF4-FFF2-40B4-BE49-F238E27FC236}">
              <a16:creationId xmlns:a16="http://schemas.microsoft.com/office/drawing/2014/main" id="{9A2AD650-01EC-4784-8F05-0856544673FF}"/>
            </a:ext>
          </a:extLst>
        </xdr:cNvPr>
        <xdr:cNvCxnSpPr/>
      </xdr:nvCxnSpPr>
      <xdr:spPr>
        <a:xfrm>
          <a:off x="11210925" y="56664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9" name="テキスト ボックス 468">
          <a:extLst>
            <a:ext uri="{FF2B5EF4-FFF2-40B4-BE49-F238E27FC236}">
              <a16:creationId xmlns:a16="http://schemas.microsoft.com/office/drawing/2014/main" id="{93E9BFD0-AAC2-4A02-B69B-8A9179923214}"/>
            </a:ext>
          </a:extLst>
        </xdr:cNvPr>
        <xdr:cNvSpPr txBox="1"/>
      </xdr:nvSpPr>
      <xdr:spPr>
        <a:xfrm>
          <a:off x="10845966"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0" name="直線コネクタ 469">
          <a:extLst>
            <a:ext uri="{FF2B5EF4-FFF2-40B4-BE49-F238E27FC236}">
              <a16:creationId xmlns:a16="http://schemas.microsoft.com/office/drawing/2014/main" id="{FFB3D2A6-EDA5-4876-A154-8E8934F01EE8}"/>
            </a:ext>
          </a:extLst>
        </xdr:cNvPr>
        <xdr:cNvCxnSpPr/>
      </xdr:nvCxnSpPr>
      <xdr:spPr>
        <a:xfrm>
          <a:off x="11210925" y="534624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71" name="テキスト ボックス 470">
          <a:extLst>
            <a:ext uri="{FF2B5EF4-FFF2-40B4-BE49-F238E27FC236}">
              <a16:creationId xmlns:a16="http://schemas.microsoft.com/office/drawing/2014/main" id="{3E5FE9DF-51E6-48EF-AEEF-6C31D59554D9}"/>
            </a:ext>
          </a:extLst>
        </xdr:cNvPr>
        <xdr:cNvSpPr txBox="1"/>
      </xdr:nvSpPr>
      <xdr:spPr>
        <a:xfrm>
          <a:off x="10845966" y="52103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a:extLst>
            <a:ext uri="{FF2B5EF4-FFF2-40B4-BE49-F238E27FC236}">
              <a16:creationId xmlns:a16="http://schemas.microsoft.com/office/drawing/2014/main" id="{44444AF5-EA86-405A-B784-B384D8716EB0}"/>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73" name="テキスト ボックス 472">
          <a:extLst>
            <a:ext uri="{FF2B5EF4-FFF2-40B4-BE49-F238E27FC236}">
              <a16:creationId xmlns:a16="http://schemas.microsoft.com/office/drawing/2014/main" id="{61BFB8CE-E1E9-49AA-AE80-953C3437CA1C}"/>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空港】&#10;有形固定資産減価償却率グラフ枠">
          <a:extLst>
            <a:ext uri="{FF2B5EF4-FFF2-40B4-BE49-F238E27FC236}">
              <a16:creationId xmlns:a16="http://schemas.microsoft.com/office/drawing/2014/main" id="{C5640587-93A1-4A23-A37D-C3F97FBE5E52}"/>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118654</xdr:rowOff>
    </xdr:from>
    <xdr:to>
      <xdr:col>85</xdr:col>
      <xdr:colOff>126364</xdr:colOff>
      <xdr:row>41</xdr:row>
      <xdr:rowOff>156210</xdr:rowOff>
    </xdr:to>
    <xdr:cxnSp macro="">
      <xdr:nvCxnSpPr>
        <xdr:cNvPr id="475" name="直線コネクタ 474">
          <a:extLst>
            <a:ext uri="{FF2B5EF4-FFF2-40B4-BE49-F238E27FC236}">
              <a16:creationId xmlns:a16="http://schemas.microsoft.com/office/drawing/2014/main" id="{83B3E632-911C-42FF-918A-F46AE3CE0227}"/>
            </a:ext>
          </a:extLst>
        </xdr:cNvPr>
        <xdr:cNvCxnSpPr/>
      </xdr:nvCxnSpPr>
      <xdr:spPr>
        <a:xfrm flipV="1">
          <a:off x="14695170" y="5303429"/>
          <a:ext cx="1269" cy="1494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160037</xdr:rowOff>
    </xdr:from>
    <xdr:ext cx="405111" cy="259045"/>
    <xdr:sp macro="" textlink="">
      <xdr:nvSpPr>
        <xdr:cNvPr id="476" name="【空港】&#10;有形固定資産減価償却率最小値テキスト">
          <a:extLst>
            <a:ext uri="{FF2B5EF4-FFF2-40B4-BE49-F238E27FC236}">
              <a16:creationId xmlns:a16="http://schemas.microsoft.com/office/drawing/2014/main" id="{2D5C3804-27EB-4DB6-9290-B4241011A2F6}"/>
            </a:ext>
          </a:extLst>
        </xdr:cNvPr>
        <xdr:cNvSpPr txBox="1"/>
      </xdr:nvSpPr>
      <xdr:spPr>
        <a:xfrm>
          <a:off x="14744700" y="680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156210</xdr:rowOff>
    </xdr:from>
    <xdr:to>
      <xdr:col>86</xdr:col>
      <xdr:colOff>25400</xdr:colOff>
      <xdr:row>41</xdr:row>
      <xdr:rowOff>156210</xdr:rowOff>
    </xdr:to>
    <xdr:cxnSp macro="">
      <xdr:nvCxnSpPr>
        <xdr:cNvPr id="477" name="直線コネクタ 476">
          <a:extLst>
            <a:ext uri="{FF2B5EF4-FFF2-40B4-BE49-F238E27FC236}">
              <a16:creationId xmlns:a16="http://schemas.microsoft.com/office/drawing/2014/main" id="{4E035C75-6C03-4EA6-80EA-BADD5F45865E}"/>
            </a:ext>
          </a:extLst>
        </xdr:cNvPr>
        <xdr:cNvCxnSpPr/>
      </xdr:nvCxnSpPr>
      <xdr:spPr>
        <a:xfrm>
          <a:off x="14611350" y="67983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65331</xdr:rowOff>
    </xdr:from>
    <xdr:ext cx="405111" cy="259045"/>
    <xdr:sp macro="" textlink="">
      <xdr:nvSpPr>
        <xdr:cNvPr id="478" name="【空港】&#10;有形固定資産減価償却率最大値テキスト">
          <a:extLst>
            <a:ext uri="{FF2B5EF4-FFF2-40B4-BE49-F238E27FC236}">
              <a16:creationId xmlns:a16="http://schemas.microsoft.com/office/drawing/2014/main" id="{363F6A4D-BF43-4F5B-A130-04484503A93C}"/>
            </a:ext>
          </a:extLst>
        </xdr:cNvPr>
        <xdr:cNvSpPr txBox="1"/>
      </xdr:nvSpPr>
      <xdr:spPr>
        <a:xfrm>
          <a:off x="14744700" y="508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118654</xdr:rowOff>
    </xdr:from>
    <xdr:to>
      <xdr:col>86</xdr:col>
      <xdr:colOff>25400</xdr:colOff>
      <xdr:row>32</xdr:row>
      <xdr:rowOff>118654</xdr:rowOff>
    </xdr:to>
    <xdr:cxnSp macro="">
      <xdr:nvCxnSpPr>
        <xdr:cNvPr id="479" name="直線コネクタ 478">
          <a:extLst>
            <a:ext uri="{FF2B5EF4-FFF2-40B4-BE49-F238E27FC236}">
              <a16:creationId xmlns:a16="http://schemas.microsoft.com/office/drawing/2014/main" id="{BD3FCD9E-6E87-4A17-B9F8-C1049A31CFAD}"/>
            </a:ext>
          </a:extLst>
        </xdr:cNvPr>
        <xdr:cNvCxnSpPr/>
      </xdr:nvCxnSpPr>
      <xdr:spPr>
        <a:xfrm>
          <a:off x="14611350" y="530342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80571</xdr:rowOff>
    </xdr:from>
    <xdr:ext cx="405111" cy="259045"/>
    <xdr:sp macro="" textlink="">
      <xdr:nvSpPr>
        <xdr:cNvPr id="480" name="【空港】&#10;有形固定資産減価償却率平均値テキスト">
          <a:extLst>
            <a:ext uri="{FF2B5EF4-FFF2-40B4-BE49-F238E27FC236}">
              <a16:creationId xmlns:a16="http://schemas.microsoft.com/office/drawing/2014/main" id="{868E31F6-4021-4117-B613-FF96E3CE96EA}"/>
            </a:ext>
          </a:extLst>
        </xdr:cNvPr>
        <xdr:cNvSpPr txBox="1"/>
      </xdr:nvSpPr>
      <xdr:spPr>
        <a:xfrm>
          <a:off x="14744700" y="6398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102144</xdr:rowOff>
    </xdr:from>
    <xdr:to>
      <xdr:col>85</xdr:col>
      <xdr:colOff>177800</xdr:colOff>
      <xdr:row>40</xdr:row>
      <xdr:rowOff>32294</xdr:rowOff>
    </xdr:to>
    <xdr:sp macro="" textlink="">
      <xdr:nvSpPr>
        <xdr:cNvPr id="481" name="フローチャート: 判断 480">
          <a:extLst>
            <a:ext uri="{FF2B5EF4-FFF2-40B4-BE49-F238E27FC236}">
              <a16:creationId xmlns:a16="http://schemas.microsoft.com/office/drawing/2014/main" id="{CD2CFF05-3DA8-4E95-AC43-3EAEFA1AE5C5}"/>
            </a:ext>
          </a:extLst>
        </xdr:cNvPr>
        <xdr:cNvSpPr/>
      </xdr:nvSpPr>
      <xdr:spPr>
        <a:xfrm>
          <a:off x="14649450" y="642039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92347</xdr:rowOff>
    </xdr:from>
    <xdr:to>
      <xdr:col>81</xdr:col>
      <xdr:colOff>101600</xdr:colOff>
      <xdr:row>40</xdr:row>
      <xdr:rowOff>22497</xdr:rowOff>
    </xdr:to>
    <xdr:sp macro="" textlink="">
      <xdr:nvSpPr>
        <xdr:cNvPr id="482" name="フローチャート: 判断 481">
          <a:extLst>
            <a:ext uri="{FF2B5EF4-FFF2-40B4-BE49-F238E27FC236}">
              <a16:creationId xmlns:a16="http://schemas.microsoft.com/office/drawing/2014/main" id="{7B5A5CC1-0610-415E-965A-970ED61AFF5C}"/>
            </a:ext>
          </a:extLst>
        </xdr:cNvPr>
        <xdr:cNvSpPr/>
      </xdr:nvSpPr>
      <xdr:spPr>
        <a:xfrm>
          <a:off x="13887450" y="640742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76019</xdr:rowOff>
    </xdr:from>
    <xdr:to>
      <xdr:col>76</xdr:col>
      <xdr:colOff>165100</xdr:colOff>
      <xdr:row>40</xdr:row>
      <xdr:rowOff>6169</xdr:rowOff>
    </xdr:to>
    <xdr:sp macro="" textlink="">
      <xdr:nvSpPr>
        <xdr:cNvPr id="483" name="フローチャート: 判断 482">
          <a:extLst>
            <a:ext uri="{FF2B5EF4-FFF2-40B4-BE49-F238E27FC236}">
              <a16:creationId xmlns:a16="http://schemas.microsoft.com/office/drawing/2014/main" id="{25D8AEE2-ED7A-4E85-B8AC-0F7BA14B341B}"/>
            </a:ext>
          </a:extLst>
        </xdr:cNvPr>
        <xdr:cNvSpPr/>
      </xdr:nvSpPr>
      <xdr:spPr>
        <a:xfrm>
          <a:off x="13096875" y="639109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134801</xdr:rowOff>
    </xdr:from>
    <xdr:to>
      <xdr:col>72</xdr:col>
      <xdr:colOff>38100</xdr:colOff>
      <xdr:row>34</xdr:row>
      <xdr:rowOff>64951</xdr:rowOff>
    </xdr:to>
    <xdr:sp macro="" textlink="">
      <xdr:nvSpPr>
        <xdr:cNvPr id="484" name="フローチャート: 判断 483">
          <a:extLst>
            <a:ext uri="{FF2B5EF4-FFF2-40B4-BE49-F238E27FC236}">
              <a16:creationId xmlns:a16="http://schemas.microsoft.com/office/drawing/2014/main" id="{43FFE656-B361-4C90-8970-3D9C3FD55B98}"/>
            </a:ext>
          </a:extLst>
        </xdr:cNvPr>
        <xdr:cNvSpPr/>
      </xdr:nvSpPr>
      <xdr:spPr>
        <a:xfrm>
          <a:off x="12296775" y="547832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F1313A8C-1F1E-43ED-89CC-717A22523976}"/>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2192FEB-C32C-4D06-9BA7-92864F16C93C}"/>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4077F171-7874-47A6-8330-72350127CD61}"/>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D3507AC9-2830-4841-9081-54133D7D1055}"/>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FF8A75CE-BC54-4A7B-BFFA-D5500CF11F9E}"/>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79284</xdr:rowOff>
    </xdr:from>
    <xdr:to>
      <xdr:col>85</xdr:col>
      <xdr:colOff>177800</xdr:colOff>
      <xdr:row>40</xdr:row>
      <xdr:rowOff>9434</xdr:rowOff>
    </xdr:to>
    <xdr:sp macro="" textlink="">
      <xdr:nvSpPr>
        <xdr:cNvPr id="490" name="楕円 489">
          <a:extLst>
            <a:ext uri="{FF2B5EF4-FFF2-40B4-BE49-F238E27FC236}">
              <a16:creationId xmlns:a16="http://schemas.microsoft.com/office/drawing/2014/main" id="{B6281254-B5F8-4DF8-96A6-558014ECA533}"/>
            </a:ext>
          </a:extLst>
        </xdr:cNvPr>
        <xdr:cNvSpPr/>
      </xdr:nvSpPr>
      <xdr:spPr>
        <a:xfrm>
          <a:off x="14649450" y="639435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102161</xdr:rowOff>
    </xdr:from>
    <xdr:ext cx="405111" cy="259045"/>
    <xdr:sp macro="" textlink="">
      <xdr:nvSpPr>
        <xdr:cNvPr id="491" name="【空港】&#10;有形固定資産減価償却率該当値テキスト">
          <a:extLst>
            <a:ext uri="{FF2B5EF4-FFF2-40B4-BE49-F238E27FC236}">
              <a16:creationId xmlns:a16="http://schemas.microsoft.com/office/drawing/2014/main" id="{21D13457-0464-43DA-94B7-EBAC0A1C55DD}"/>
            </a:ext>
          </a:extLst>
        </xdr:cNvPr>
        <xdr:cNvSpPr txBox="1"/>
      </xdr:nvSpPr>
      <xdr:spPr>
        <a:xfrm>
          <a:off x="14744700" y="6258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30299</xdr:rowOff>
    </xdr:from>
    <xdr:to>
      <xdr:col>81</xdr:col>
      <xdr:colOff>101600</xdr:colOff>
      <xdr:row>39</xdr:row>
      <xdr:rowOff>131899</xdr:rowOff>
    </xdr:to>
    <xdr:sp macro="" textlink="">
      <xdr:nvSpPr>
        <xdr:cNvPr id="492" name="楕円 491">
          <a:extLst>
            <a:ext uri="{FF2B5EF4-FFF2-40B4-BE49-F238E27FC236}">
              <a16:creationId xmlns:a16="http://schemas.microsoft.com/office/drawing/2014/main" id="{E17BC362-F812-45EC-907D-F74E2FEADA84}"/>
            </a:ext>
          </a:extLst>
        </xdr:cNvPr>
        <xdr:cNvSpPr/>
      </xdr:nvSpPr>
      <xdr:spPr>
        <a:xfrm>
          <a:off x="13887450" y="634219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81099</xdr:rowOff>
    </xdr:from>
    <xdr:to>
      <xdr:col>85</xdr:col>
      <xdr:colOff>127000</xdr:colOff>
      <xdr:row>39</xdr:row>
      <xdr:rowOff>130084</xdr:rowOff>
    </xdr:to>
    <xdr:cxnSp macro="">
      <xdr:nvCxnSpPr>
        <xdr:cNvPr id="493" name="直線コネクタ 492">
          <a:extLst>
            <a:ext uri="{FF2B5EF4-FFF2-40B4-BE49-F238E27FC236}">
              <a16:creationId xmlns:a16="http://schemas.microsoft.com/office/drawing/2014/main" id="{8CA47B83-5A14-4419-8DC1-4AF5F552D50C}"/>
            </a:ext>
          </a:extLst>
        </xdr:cNvPr>
        <xdr:cNvCxnSpPr/>
      </xdr:nvCxnSpPr>
      <xdr:spPr>
        <a:xfrm>
          <a:off x="13935075" y="6399349"/>
          <a:ext cx="762000" cy="4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156028</xdr:rowOff>
    </xdr:from>
    <xdr:to>
      <xdr:col>76</xdr:col>
      <xdr:colOff>165100</xdr:colOff>
      <xdr:row>39</xdr:row>
      <xdr:rowOff>86178</xdr:rowOff>
    </xdr:to>
    <xdr:sp macro="" textlink="">
      <xdr:nvSpPr>
        <xdr:cNvPr id="494" name="楕円 493">
          <a:extLst>
            <a:ext uri="{FF2B5EF4-FFF2-40B4-BE49-F238E27FC236}">
              <a16:creationId xmlns:a16="http://schemas.microsoft.com/office/drawing/2014/main" id="{C6F9D413-0137-4F72-ADD1-BC59433B4CE4}"/>
            </a:ext>
          </a:extLst>
        </xdr:cNvPr>
        <xdr:cNvSpPr/>
      </xdr:nvSpPr>
      <xdr:spPr>
        <a:xfrm>
          <a:off x="13096875" y="631235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35378</xdr:rowOff>
    </xdr:from>
    <xdr:to>
      <xdr:col>81</xdr:col>
      <xdr:colOff>50800</xdr:colOff>
      <xdr:row>39</xdr:row>
      <xdr:rowOff>81099</xdr:rowOff>
    </xdr:to>
    <xdr:cxnSp macro="">
      <xdr:nvCxnSpPr>
        <xdr:cNvPr id="495" name="直線コネクタ 494">
          <a:extLst>
            <a:ext uri="{FF2B5EF4-FFF2-40B4-BE49-F238E27FC236}">
              <a16:creationId xmlns:a16="http://schemas.microsoft.com/office/drawing/2014/main" id="{2720C2BA-2A4C-4253-9D1C-9EC27D5B3A43}"/>
            </a:ext>
          </a:extLst>
        </xdr:cNvPr>
        <xdr:cNvCxnSpPr/>
      </xdr:nvCxnSpPr>
      <xdr:spPr>
        <a:xfrm>
          <a:off x="13144500" y="6350453"/>
          <a:ext cx="790575" cy="4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129903</xdr:rowOff>
    </xdr:from>
    <xdr:to>
      <xdr:col>72</xdr:col>
      <xdr:colOff>38100</xdr:colOff>
      <xdr:row>39</xdr:row>
      <xdr:rowOff>60053</xdr:rowOff>
    </xdr:to>
    <xdr:sp macro="" textlink="">
      <xdr:nvSpPr>
        <xdr:cNvPr id="496" name="楕円 495">
          <a:extLst>
            <a:ext uri="{FF2B5EF4-FFF2-40B4-BE49-F238E27FC236}">
              <a16:creationId xmlns:a16="http://schemas.microsoft.com/office/drawing/2014/main" id="{26E137CA-FDCC-469C-9618-CA313791CA52}"/>
            </a:ext>
          </a:extLst>
        </xdr:cNvPr>
        <xdr:cNvSpPr/>
      </xdr:nvSpPr>
      <xdr:spPr>
        <a:xfrm>
          <a:off x="12296775" y="627987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9253</xdr:rowOff>
    </xdr:from>
    <xdr:to>
      <xdr:col>76</xdr:col>
      <xdr:colOff>114300</xdr:colOff>
      <xdr:row>39</xdr:row>
      <xdr:rowOff>35378</xdr:rowOff>
    </xdr:to>
    <xdr:cxnSp macro="">
      <xdr:nvCxnSpPr>
        <xdr:cNvPr id="497" name="直線コネクタ 496">
          <a:extLst>
            <a:ext uri="{FF2B5EF4-FFF2-40B4-BE49-F238E27FC236}">
              <a16:creationId xmlns:a16="http://schemas.microsoft.com/office/drawing/2014/main" id="{19DE5656-00E0-4FE2-BEB5-99B55CBFD9AA}"/>
            </a:ext>
          </a:extLst>
        </xdr:cNvPr>
        <xdr:cNvCxnSpPr/>
      </xdr:nvCxnSpPr>
      <xdr:spPr>
        <a:xfrm>
          <a:off x="12344400" y="6327503"/>
          <a:ext cx="800100" cy="2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13624</xdr:rowOff>
    </xdr:from>
    <xdr:ext cx="405111" cy="259045"/>
    <xdr:sp macro="" textlink="">
      <xdr:nvSpPr>
        <xdr:cNvPr id="498" name="n_1aveValue【空港】&#10;有形固定資産減価償却率">
          <a:extLst>
            <a:ext uri="{FF2B5EF4-FFF2-40B4-BE49-F238E27FC236}">
              <a16:creationId xmlns:a16="http://schemas.microsoft.com/office/drawing/2014/main" id="{D15707E8-9A34-4836-8F0C-D7855D5035FB}"/>
            </a:ext>
          </a:extLst>
        </xdr:cNvPr>
        <xdr:cNvSpPr txBox="1"/>
      </xdr:nvSpPr>
      <xdr:spPr>
        <a:xfrm>
          <a:off x="13745219" y="648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168746</xdr:rowOff>
    </xdr:from>
    <xdr:ext cx="405111" cy="259045"/>
    <xdr:sp macro="" textlink="">
      <xdr:nvSpPr>
        <xdr:cNvPr id="499" name="n_2aveValue【空港】&#10;有形固定資産減価償却率">
          <a:extLst>
            <a:ext uri="{FF2B5EF4-FFF2-40B4-BE49-F238E27FC236}">
              <a16:creationId xmlns:a16="http://schemas.microsoft.com/office/drawing/2014/main" id="{4224BA53-292A-47E8-BD3C-5B45DB7C3E68}"/>
            </a:ext>
          </a:extLst>
        </xdr:cNvPr>
        <xdr:cNvSpPr txBox="1"/>
      </xdr:nvSpPr>
      <xdr:spPr>
        <a:xfrm>
          <a:off x="12964169" y="6474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81478</xdr:rowOff>
    </xdr:from>
    <xdr:ext cx="405111" cy="259045"/>
    <xdr:sp macro="" textlink="">
      <xdr:nvSpPr>
        <xdr:cNvPr id="500" name="n_3aveValue【空港】&#10;有形固定資産減価償却率">
          <a:extLst>
            <a:ext uri="{FF2B5EF4-FFF2-40B4-BE49-F238E27FC236}">
              <a16:creationId xmlns:a16="http://schemas.microsoft.com/office/drawing/2014/main" id="{934FE2C4-A730-4697-BADF-6290938BB1D9}"/>
            </a:ext>
          </a:extLst>
        </xdr:cNvPr>
        <xdr:cNvSpPr txBox="1"/>
      </xdr:nvSpPr>
      <xdr:spPr>
        <a:xfrm>
          <a:off x="12164069" y="5266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148426</xdr:rowOff>
    </xdr:from>
    <xdr:ext cx="405111" cy="259045"/>
    <xdr:sp macro="" textlink="">
      <xdr:nvSpPr>
        <xdr:cNvPr id="501" name="n_1mainValue【空港】&#10;有形固定資産減価償却率">
          <a:extLst>
            <a:ext uri="{FF2B5EF4-FFF2-40B4-BE49-F238E27FC236}">
              <a16:creationId xmlns:a16="http://schemas.microsoft.com/office/drawing/2014/main" id="{2A17DF6D-98C7-4C56-965B-A9E24A1B1B99}"/>
            </a:ext>
          </a:extLst>
        </xdr:cNvPr>
        <xdr:cNvSpPr txBox="1"/>
      </xdr:nvSpPr>
      <xdr:spPr>
        <a:xfrm>
          <a:off x="13745219" y="6136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102705</xdr:rowOff>
    </xdr:from>
    <xdr:ext cx="405111" cy="259045"/>
    <xdr:sp macro="" textlink="">
      <xdr:nvSpPr>
        <xdr:cNvPr id="502" name="n_2mainValue【空港】&#10;有形固定資産減価償却率">
          <a:extLst>
            <a:ext uri="{FF2B5EF4-FFF2-40B4-BE49-F238E27FC236}">
              <a16:creationId xmlns:a16="http://schemas.microsoft.com/office/drawing/2014/main" id="{330F4645-DA12-4166-9956-247497D7EFEF}"/>
            </a:ext>
          </a:extLst>
        </xdr:cNvPr>
        <xdr:cNvSpPr txBox="1"/>
      </xdr:nvSpPr>
      <xdr:spPr>
        <a:xfrm>
          <a:off x="12964169" y="6097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51180</xdr:rowOff>
    </xdr:from>
    <xdr:ext cx="405111" cy="259045"/>
    <xdr:sp macro="" textlink="">
      <xdr:nvSpPr>
        <xdr:cNvPr id="503" name="n_3mainValue【空港】&#10;有形固定資産減価償却率">
          <a:extLst>
            <a:ext uri="{FF2B5EF4-FFF2-40B4-BE49-F238E27FC236}">
              <a16:creationId xmlns:a16="http://schemas.microsoft.com/office/drawing/2014/main" id="{0F7D25BC-4378-457C-B8A6-2F43588BD2B0}"/>
            </a:ext>
          </a:extLst>
        </xdr:cNvPr>
        <xdr:cNvSpPr txBox="1"/>
      </xdr:nvSpPr>
      <xdr:spPr>
        <a:xfrm>
          <a:off x="12164069"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a:extLst>
            <a:ext uri="{FF2B5EF4-FFF2-40B4-BE49-F238E27FC236}">
              <a16:creationId xmlns:a16="http://schemas.microsoft.com/office/drawing/2014/main" id="{E3F6493F-0B9C-4484-951F-73F6C7620DBD}"/>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505" name="正方形/長方形 504">
          <a:extLst>
            <a:ext uri="{FF2B5EF4-FFF2-40B4-BE49-F238E27FC236}">
              <a16:creationId xmlns:a16="http://schemas.microsoft.com/office/drawing/2014/main" id="{71752781-31AB-4074-A4C8-0DCDB24907B4}"/>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506" name="正方形/長方形 505">
          <a:extLst>
            <a:ext uri="{FF2B5EF4-FFF2-40B4-BE49-F238E27FC236}">
              <a16:creationId xmlns:a16="http://schemas.microsoft.com/office/drawing/2014/main" id="{40441AEE-5503-41AE-BE2F-29DBDE00D6E8}"/>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507" name="正方形/長方形 506">
          <a:extLst>
            <a:ext uri="{FF2B5EF4-FFF2-40B4-BE49-F238E27FC236}">
              <a16:creationId xmlns:a16="http://schemas.microsoft.com/office/drawing/2014/main" id="{5EB67ACD-D7EF-45D8-9CD6-B26ED4BEEDC9}"/>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508" name="正方形/長方形 507">
          <a:extLst>
            <a:ext uri="{FF2B5EF4-FFF2-40B4-BE49-F238E27FC236}">
              <a16:creationId xmlns:a16="http://schemas.microsoft.com/office/drawing/2014/main" id="{8DC726D3-B6B9-4FA1-9940-40F6D65DC79D}"/>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a:extLst>
            <a:ext uri="{FF2B5EF4-FFF2-40B4-BE49-F238E27FC236}">
              <a16:creationId xmlns:a16="http://schemas.microsoft.com/office/drawing/2014/main" id="{85B5E454-B200-4DE1-96B1-A040F414B52F}"/>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0" name="テキスト ボックス 509">
          <a:extLst>
            <a:ext uri="{FF2B5EF4-FFF2-40B4-BE49-F238E27FC236}">
              <a16:creationId xmlns:a16="http://schemas.microsoft.com/office/drawing/2014/main" id="{6932F451-E613-4E0A-B3C9-FF02025CD62E}"/>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1" name="直線コネクタ 510">
          <a:extLst>
            <a:ext uri="{FF2B5EF4-FFF2-40B4-BE49-F238E27FC236}">
              <a16:creationId xmlns:a16="http://schemas.microsoft.com/office/drawing/2014/main" id="{37532A91-514F-4380-8AB3-89E3F7A13CB2}"/>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2" name="直線コネクタ 511">
          <a:extLst>
            <a:ext uri="{FF2B5EF4-FFF2-40B4-BE49-F238E27FC236}">
              <a16:creationId xmlns:a16="http://schemas.microsoft.com/office/drawing/2014/main" id="{69F20C2B-B930-4C92-A3BE-218E371794AB}"/>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3" name="テキスト ボックス 512">
          <a:extLst>
            <a:ext uri="{FF2B5EF4-FFF2-40B4-BE49-F238E27FC236}">
              <a16:creationId xmlns:a16="http://schemas.microsoft.com/office/drawing/2014/main" id="{B965FF4F-CBE4-47DB-A3DA-FB0BFA9E5182}"/>
            </a:ext>
          </a:extLst>
        </xdr:cNvPr>
        <xdr:cNvSpPr txBox="1"/>
      </xdr:nvSpPr>
      <xdr:spPr>
        <a:xfrm>
          <a:off x="16248514" y="67638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4" name="直線コネクタ 513">
          <a:extLst>
            <a:ext uri="{FF2B5EF4-FFF2-40B4-BE49-F238E27FC236}">
              <a16:creationId xmlns:a16="http://schemas.microsoft.com/office/drawing/2014/main" id="{43C9D803-973B-42CC-8A06-A23F3D8636CB}"/>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15" name="テキスト ボックス 514">
          <a:extLst>
            <a:ext uri="{FF2B5EF4-FFF2-40B4-BE49-F238E27FC236}">
              <a16:creationId xmlns:a16="http://schemas.microsoft.com/office/drawing/2014/main" id="{A9FC7472-41A4-463F-BAA1-B00F5F9CEE0C}"/>
            </a:ext>
          </a:extLst>
        </xdr:cNvPr>
        <xdr:cNvSpPr txBox="1"/>
      </xdr:nvSpPr>
      <xdr:spPr>
        <a:xfrm>
          <a:off x="16052346" y="6456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6" name="直線コネクタ 515">
          <a:extLst>
            <a:ext uri="{FF2B5EF4-FFF2-40B4-BE49-F238E27FC236}">
              <a16:creationId xmlns:a16="http://schemas.microsoft.com/office/drawing/2014/main" id="{E80E309E-96F6-4D14-B5E1-A1221707245C}"/>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17" name="テキスト ボックス 516">
          <a:extLst>
            <a:ext uri="{FF2B5EF4-FFF2-40B4-BE49-F238E27FC236}">
              <a16:creationId xmlns:a16="http://schemas.microsoft.com/office/drawing/2014/main" id="{B3E94FB1-E6ED-4BD7-B9CC-D7688D2D1E8C}"/>
            </a:ext>
          </a:extLst>
        </xdr:cNvPr>
        <xdr:cNvSpPr txBox="1"/>
      </xdr:nvSpPr>
      <xdr:spPr>
        <a:xfrm>
          <a:off x="16052346" y="61456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8" name="直線コネクタ 517">
          <a:extLst>
            <a:ext uri="{FF2B5EF4-FFF2-40B4-BE49-F238E27FC236}">
              <a16:creationId xmlns:a16="http://schemas.microsoft.com/office/drawing/2014/main" id="{6BE6B1DF-0AE3-4FA3-BA90-D969DA00F028}"/>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19" name="テキスト ボックス 518">
          <a:extLst>
            <a:ext uri="{FF2B5EF4-FFF2-40B4-BE49-F238E27FC236}">
              <a16:creationId xmlns:a16="http://schemas.microsoft.com/office/drawing/2014/main" id="{15C9BF18-1331-4955-BC07-60FF9EA865EE}"/>
            </a:ext>
          </a:extLst>
        </xdr:cNvPr>
        <xdr:cNvSpPr txBox="1"/>
      </xdr:nvSpPr>
      <xdr:spPr>
        <a:xfrm>
          <a:off x="16052346" y="5828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0" name="直線コネクタ 519">
          <a:extLst>
            <a:ext uri="{FF2B5EF4-FFF2-40B4-BE49-F238E27FC236}">
              <a16:creationId xmlns:a16="http://schemas.microsoft.com/office/drawing/2014/main" id="{18B52571-DDE6-4570-813F-83154DE002AF}"/>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21" name="テキスト ボックス 520">
          <a:extLst>
            <a:ext uri="{FF2B5EF4-FFF2-40B4-BE49-F238E27FC236}">
              <a16:creationId xmlns:a16="http://schemas.microsoft.com/office/drawing/2014/main" id="{C5BF5B5E-B3A4-453F-8D29-6FC030121828}"/>
            </a:ext>
          </a:extLst>
        </xdr:cNvPr>
        <xdr:cNvSpPr txBox="1"/>
      </xdr:nvSpPr>
      <xdr:spPr>
        <a:xfrm>
          <a:off x="16052346" y="55178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2" name="直線コネクタ 521">
          <a:extLst>
            <a:ext uri="{FF2B5EF4-FFF2-40B4-BE49-F238E27FC236}">
              <a16:creationId xmlns:a16="http://schemas.microsoft.com/office/drawing/2014/main" id="{FC8DBC20-2CB2-4A47-BF07-5A2CD18E6396}"/>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31949</xdr:rowOff>
    </xdr:from>
    <xdr:ext cx="531299" cy="259045"/>
    <xdr:sp macro="" textlink="">
      <xdr:nvSpPr>
        <xdr:cNvPr id="523" name="テキスト ボックス 522">
          <a:extLst>
            <a:ext uri="{FF2B5EF4-FFF2-40B4-BE49-F238E27FC236}">
              <a16:creationId xmlns:a16="http://schemas.microsoft.com/office/drawing/2014/main" id="{74BF6338-B56E-433A-9AC3-AD014D710227}"/>
            </a:ext>
          </a:extLst>
        </xdr:cNvPr>
        <xdr:cNvSpPr txBox="1"/>
      </xdr:nvSpPr>
      <xdr:spPr>
        <a:xfrm>
          <a:off x="15985051" y="52103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4" name="直線コネクタ 523">
          <a:extLst>
            <a:ext uri="{FF2B5EF4-FFF2-40B4-BE49-F238E27FC236}">
              <a16:creationId xmlns:a16="http://schemas.microsoft.com/office/drawing/2014/main" id="{D851D30F-04CC-4BE9-9BB7-B1C97AB5AEBD}"/>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525" name="テキスト ボックス 524">
          <a:extLst>
            <a:ext uri="{FF2B5EF4-FFF2-40B4-BE49-F238E27FC236}">
              <a16:creationId xmlns:a16="http://schemas.microsoft.com/office/drawing/2014/main" id="{CD65508E-2B08-44DF-A56A-00E4F84DED44}"/>
            </a:ext>
          </a:extLst>
        </xdr:cNvPr>
        <xdr:cNvSpPr txBox="1"/>
      </xdr:nvSpPr>
      <xdr:spPr>
        <a:xfrm>
          <a:off x="15985051"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6" name="【空港】&#10;一人当たり有形固定資産（償却資産）額グラフ枠">
          <a:extLst>
            <a:ext uri="{FF2B5EF4-FFF2-40B4-BE49-F238E27FC236}">
              <a16:creationId xmlns:a16="http://schemas.microsoft.com/office/drawing/2014/main" id="{6B2C075C-4325-4BFD-A5A4-0237650D1509}"/>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152128</xdr:rowOff>
    </xdr:from>
    <xdr:to>
      <xdr:col>116</xdr:col>
      <xdr:colOff>62864</xdr:colOff>
      <xdr:row>42</xdr:row>
      <xdr:rowOff>60198</xdr:rowOff>
    </xdr:to>
    <xdr:cxnSp macro="">
      <xdr:nvCxnSpPr>
        <xdr:cNvPr id="527" name="直線コネクタ 526">
          <a:extLst>
            <a:ext uri="{FF2B5EF4-FFF2-40B4-BE49-F238E27FC236}">
              <a16:creationId xmlns:a16="http://schemas.microsoft.com/office/drawing/2014/main" id="{7184A087-1BA0-44F1-988E-E4061B36E522}"/>
            </a:ext>
          </a:extLst>
        </xdr:cNvPr>
        <xdr:cNvCxnSpPr/>
      </xdr:nvCxnSpPr>
      <xdr:spPr>
        <a:xfrm flipV="1">
          <a:off x="19952970" y="5819503"/>
          <a:ext cx="1269" cy="104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42</xdr:row>
      <xdr:rowOff>64025</xdr:rowOff>
    </xdr:from>
    <xdr:ext cx="378565" cy="259045"/>
    <xdr:sp macro="" textlink="">
      <xdr:nvSpPr>
        <xdr:cNvPr id="528" name="【空港】&#10;一人当たり有形固定資産（償却資産）額最小値テキスト">
          <a:extLst>
            <a:ext uri="{FF2B5EF4-FFF2-40B4-BE49-F238E27FC236}">
              <a16:creationId xmlns:a16="http://schemas.microsoft.com/office/drawing/2014/main" id="{6AEE9E40-44D7-4F94-9F29-BAC2DE5D194D}"/>
            </a:ext>
          </a:extLst>
        </xdr:cNvPr>
        <xdr:cNvSpPr txBox="1"/>
      </xdr:nvSpPr>
      <xdr:spPr>
        <a:xfrm>
          <a:off x="20002500" y="6868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60198</xdr:rowOff>
    </xdr:from>
    <xdr:to>
      <xdr:col>116</xdr:col>
      <xdr:colOff>152400</xdr:colOff>
      <xdr:row>42</xdr:row>
      <xdr:rowOff>60198</xdr:rowOff>
    </xdr:to>
    <xdr:cxnSp macro="">
      <xdr:nvCxnSpPr>
        <xdr:cNvPr id="529" name="直線コネクタ 528">
          <a:extLst>
            <a:ext uri="{FF2B5EF4-FFF2-40B4-BE49-F238E27FC236}">
              <a16:creationId xmlns:a16="http://schemas.microsoft.com/office/drawing/2014/main" id="{1009157A-C812-4073-84DE-24F0A279C156}"/>
            </a:ext>
          </a:extLst>
        </xdr:cNvPr>
        <xdr:cNvCxnSpPr/>
      </xdr:nvCxnSpPr>
      <xdr:spPr>
        <a:xfrm>
          <a:off x="19878675" y="686104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98805</xdr:rowOff>
    </xdr:from>
    <xdr:ext cx="469744" cy="259045"/>
    <xdr:sp macro="" textlink="">
      <xdr:nvSpPr>
        <xdr:cNvPr id="530" name="【空港】&#10;一人当たり有形固定資産（償却資産）額最大値テキスト">
          <a:extLst>
            <a:ext uri="{FF2B5EF4-FFF2-40B4-BE49-F238E27FC236}">
              <a16:creationId xmlns:a16="http://schemas.microsoft.com/office/drawing/2014/main" id="{9C312023-84FD-47ED-95B8-2EC0EF4BE5F5}"/>
            </a:ext>
          </a:extLst>
        </xdr:cNvPr>
        <xdr:cNvSpPr txBox="1"/>
      </xdr:nvSpPr>
      <xdr:spPr>
        <a:xfrm>
          <a:off x="20002500" y="560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152128</xdr:rowOff>
    </xdr:from>
    <xdr:to>
      <xdr:col>116</xdr:col>
      <xdr:colOff>152400</xdr:colOff>
      <xdr:row>35</xdr:row>
      <xdr:rowOff>152128</xdr:rowOff>
    </xdr:to>
    <xdr:cxnSp macro="">
      <xdr:nvCxnSpPr>
        <xdr:cNvPr id="531" name="直線コネクタ 530">
          <a:extLst>
            <a:ext uri="{FF2B5EF4-FFF2-40B4-BE49-F238E27FC236}">
              <a16:creationId xmlns:a16="http://schemas.microsoft.com/office/drawing/2014/main" id="{225BC9EE-112E-46F1-82D8-40E7901CE496}"/>
            </a:ext>
          </a:extLst>
        </xdr:cNvPr>
        <xdr:cNvCxnSpPr/>
      </xdr:nvCxnSpPr>
      <xdr:spPr>
        <a:xfrm>
          <a:off x="19878675" y="581950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12844</xdr:rowOff>
    </xdr:from>
    <xdr:ext cx="469744" cy="259045"/>
    <xdr:sp macro="" textlink="">
      <xdr:nvSpPr>
        <xdr:cNvPr id="532" name="【空港】&#10;一人当たり有形固定資産（償却資産）額平均値テキスト">
          <a:extLst>
            <a:ext uri="{FF2B5EF4-FFF2-40B4-BE49-F238E27FC236}">
              <a16:creationId xmlns:a16="http://schemas.microsoft.com/office/drawing/2014/main" id="{CA997F0D-ACE6-4BB4-83CC-A6129C701DBD}"/>
            </a:ext>
          </a:extLst>
        </xdr:cNvPr>
        <xdr:cNvSpPr txBox="1"/>
      </xdr:nvSpPr>
      <xdr:spPr>
        <a:xfrm>
          <a:off x="20002500" y="6162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161417</xdr:rowOff>
    </xdr:from>
    <xdr:to>
      <xdr:col>116</xdr:col>
      <xdr:colOff>114300</xdr:colOff>
      <xdr:row>39</xdr:row>
      <xdr:rowOff>91567</xdr:rowOff>
    </xdr:to>
    <xdr:sp macro="" textlink="">
      <xdr:nvSpPr>
        <xdr:cNvPr id="533" name="フローチャート: 判断 532">
          <a:extLst>
            <a:ext uri="{FF2B5EF4-FFF2-40B4-BE49-F238E27FC236}">
              <a16:creationId xmlns:a16="http://schemas.microsoft.com/office/drawing/2014/main" id="{E92D424B-58AC-4344-B619-8259E9F93F5C}"/>
            </a:ext>
          </a:extLst>
        </xdr:cNvPr>
        <xdr:cNvSpPr/>
      </xdr:nvSpPr>
      <xdr:spPr>
        <a:xfrm>
          <a:off x="19897725" y="631774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125331</xdr:rowOff>
    </xdr:from>
    <xdr:to>
      <xdr:col>112</xdr:col>
      <xdr:colOff>38100</xdr:colOff>
      <xdr:row>39</xdr:row>
      <xdr:rowOff>55481</xdr:rowOff>
    </xdr:to>
    <xdr:sp macro="" textlink="">
      <xdr:nvSpPr>
        <xdr:cNvPr id="534" name="フローチャート: 判断 533">
          <a:extLst>
            <a:ext uri="{FF2B5EF4-FFF2-40B4-BE49-F238E27FC236}">
              <a16:creationId xmlns:a16="http://schemas.microsoft.com/office/drawing/2014/main" id="{A88C5F86-235D-419D-8CDF-0B8B2DB43382}"/>
            </a:ext>
          </a:extLst>
        </xdr:cNvPr>
        <xdr:cNvSpPr/>
      </xdr:nvSpPr>
      <xdr:spPr>
        <a:xfrm>
          <a:off x="19154775" y="627530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41728</xdr:rowOff>
    </xdr:from>
    <xdr:to>
      <xdr:col>107</xdr:col>
      <xdr:colOff>101600</xdr:colOff>
      <xdr:row>38</xdr:row>
      <xdr:rowOff>143328</xdr:rowOff>
    </xdr:to>
    <xdr:sp macro="" textlink="">
      <xdr:nvSpPr>
        <xdr:cNvPr id="535" name="フローチャート: 判断 534">
          <a:extLst>
            <a:ext uri="{FF2B5EF4-FFF2-40B4-BE49-F238E27FC236}">
              <a16:creationId xmlns:a16="http://schemas.microsoft.com/office/drawing/2014/main" id="{1B032226-B9CA-4B6F-8557-E0F304D2130B}"/>
            </a:ext>
          </a:extLst>
        </xdr:cNvPr>
        <xdr:cNvSpPr/>
      </xdr:nvSpPr>
      <xdr:spPr>
        <a:xfrm>
          <a:off x="18345150" y="619805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89081</xdr:rowOff>
    </xdr:from>
    <xdr:to>
      <xdr:col>102</xdr:col>
      <xdr:colOff>165100</xdr:colOff>
      <xdr:row>34</xdr:row>
      <xdr:rowOff>19231</xdr:rowOff>
    </xdr:to>
    <xdr:sp macro="" textlink="">
      <xdr:nvSpPr>
        <xdr:cNvPr id="536" name="フローチャート: 判断 535">
          <a:extLst>
            <a:ext uri="{FF2B5EF4-FFF2-40B4-BE49-F238E27FC236}">
              <a16:creationId xmlns:a16="http://schemas.microsoft.com/office/drawing/2014/main" id="{A59A922B-122E-498D-BDB3-EB14BCE3FAE4}"/>
            </a:ext>
          </a:extLst>
        </xdr:cNvPr>
        <xdr:cNvSpPr/>
      </xdr:nvSpPr>
      <xdr:spPr>
        <a:xfrm>
          <a:off x="17554575" y="542943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B189F9E5-EF4E-4DE5-B9E6-FA303CB8F8D2}"/>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CD7A8431-65C2-4943-93EF-58274871F983}"/>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537D8295-98FD-46C2-9F5D-1D62BB1438D3}"/>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58A38870-7CEE-4410-ABD8-34A245B89A4F}"/>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17E2B4E3-50B5-4DA6-BD35-BED0E1940325}"/>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117656</xdr:rowOff>
    </xdr:from>
    <xdr:to>
      <xdr:col>116</xdr:col>
      <xdr:colOff>114300</xdr:colOff>
      <xdr:row>42</xdr:row>
      <xdr:rowOff>47806</xdr:rowOff>
    </xdr:to>
    <xdr:sp macro="" textlink="">
      <xdr:nvSpPr>
        <xdr:cNvPr id="542" name="楕円 541">
          <a:extLst>
            <a:ext uri="{FF2B5EF4-FFF2-40B4-BE49-F238E27FC236}">
              <a16:creationId xmlns:a16="http://schemas.microsoft.com/office/drawing/2014/main" id="{D2154506-B960-46EB-A049-604AF79524DB}"/>
            </a:ext>
          </a:extLst>
        </xdr:cNvPr>
        <xdr:cNvSpPr/>
      </xdr:nvSpPr>
      <xdr:spPr>
        <a:xfrm>
          <a:off x="19897725" y="6759756"/>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41</xdr:row>
      <xdr:rowOff>32583</xdr:rowOff>
    </xdr:from>
    <xdr:ext cx="378565" cy="259045"/>
    <xdr:sp macro="" textlink="">
      <xdr:nvSpPr>
        <xdr:cNvPr id="543" name="【空港】&#10;一人当たり有形固定資産（償却資産）額該当値テキスト">
          <a:extLst>
            <a:ext uri="{FF2B5EF4-FFF2-40B4-BE49-F238E27FC236}">
              <a16:creationId xmlns:a16="http://schemas.microsoft.com/office/drawing/2014/main" id="{55845306-FED0-40F0-AFF7-4B1350EAE032}"/>
            </a:ext>
          </a:extLst>
        </xdr:cNvPr>
        <xdr:cNvSpPr txBox="1"/>
      </xdr:nvSpPr>
      <xdr:spPr>
        <a:xfrm>
          <a:off x="20002500" y="6668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118473</xdr:rowOff>
    </xdr:from>
    <xdr:to>
      <xdr:col>112</xdr:col>
      <xdr:colOff>38100</xdr:colOff>
      <xdr:row>42</xdr:row>
      <xdr:rowOff>48623</xdr:rowOff>
    </xdr:to>
    <xdr:sp macro="" textlink="">
      <xdr:nvSpPr>
        <xdr:cNvPr id="544" name="楕円 543">
          <a:extLst>
            <a:ext uri="{FF2B5EF4-FFF2-40B4-BE49-F238E27FC236}">
              <a16:creationId xmlns:a16="http://schemas.microsoft.com/office/drawing/2014/main" id="{4148AD8A-CE87-4F05-A92D-909AB9D2FC29}"/>
            </a:ext>
          </a:extLst>
        </xdr:cNvPr>
        <xdr:cNvSpPr/>
      </xdr:nvSpPr>
      <xdr:spPr>
        <a:xfrm>
          <a:off x="19154775" y="676057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168456</xdr:rowOff>
    </xdr:from>
    <xdr:to>
      <xdr:col>116</xdr:col>
      <xdr:colOff>63500</xdr:colOff>
      <xdr:row>41</xdr:row>
      <xdr:rowOff>169273</xdr:rowOff>
    </xdr:to>
    <xdr:cxnSp macro="">
      <xdr:nvCxnSpPr>
        <xdr:cNvPr id="545" name="直線コネクタ 544">
          <a:extLst>
            <a:ext uri="{FF2B5EF4-FFF2-40B4-BE49-F238E27FC236}">
              <a16:creationId xmlns:a16="http://schemas.microsoft.com/office/drawing/2014/main" id="{399584CF-729E-46DF-9E69-7FA0CD726F7E}"/>
            </a:ext>
          </a:extLst>
        </xdr:cNvPr>
        <xdr:cNvCxnSpPr/>
      </xdr:nvCxnSpPr>
      <xdr:spPr>
        <a:xfrm flipV="1">
          <a:off x="19202400" y="6797856"/>
          <a:ext cx="752475"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118963</xdr:rowOff>
    </xdr:from>
    <xdr:to>
      <xdr:col>107</xdr:col>
      <xdr:colOff>101600</xdr:colOff>
      <xdr:row>42</xdr:row>
      <xdr:rowOff>49113</xdr:rowOff>
    </xdr:to>
    <xdr:sp macro="" textlink="">
      <xdr:nvSpPr>
        <xdr:cNvPr id="546" name="楕円 545">
          <a:extLst>
            <a:ext uri="{FF2B5EF4-FFF2-40B4-BE49-F238E27FC236}">
              <a16:creationId xmlns:a16="http://schemas.microsoft.com/office/drawing/2014/main" id="{A0067155-673E-4380-9BA0-8FB24862ADF5}"/>
            </a:ext>
          </a:extLst>
        </xdr:cNvPr>
        <xdr:cNvSpPr/>
      </xdr:nvSpPr>
      <xdr:spPr>
        <a:xfrm>
          <a:off x="18345150" y="6761063"/>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169273</xdr:rowOff>
    </xdr:from>
    <xdr:to>
      <xdr:col>111</xdr:col>
      <xdr:colOff>177800</xdr:colOff>
      <xdr:row>41</xdr:row>
      <xdr:rowOff>169763</xdr:rowOff>
    </xdr:to>
    <xdr:cxnSp macro="">
      <xdr:nvCxnSpPr>
        <xdr:cNvPr id="547" name="直線コネクタ 546">
          <a:extLst>
            <a:ext uri="{FF2B5EF4-FFF2-40B4-BE49-F238E27FC236}">
              <a16:creationId xmlns:a16="http://schemas.microsoft.com/office/drawing/2014/main" id="{C281E6D1-ED92-4400-A00A-36774B5D9B30}"/>
            </a:ext>
          </a:extLst>
        </xdr:cNvPr>
        <xdr:cNvCxnSpPr/>
      </xdr:nvCxnSpPr>
      <xdr:spPr>
        <a:xfrm flipV="1">
          <a:off x="18392775" y="6798673"/>
          <a:ext cx="809625"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120106</xdr:rowOff>
    </xdr:from>
    <xdr:to>
      <xdr:col>102</xdr:col>
      <xdr:colOff>165100</xdr:colOff>
      <xdr:row>42</xdr:row>
      <xdr:rowOff>50256</xdr:rowOff>
    </xdr:to>
    <xdr:sp macro="" textlink="">
      <xdr:nvSpPr>
        <xdr:cNvPr id="548" name="楕円 547">
          <a:extLst>
            <a:ext uri="{FF2B5EF4-FFF2-40B4-BE49-F238E27FC236}">
              <a16:creationId xmlns:a16="http://schemas.microsoft.com/office/drawing/2014/main" id="{7B1C3762-79CA-4A04-A833-0D6082F578BA}"/>
            </a:ext>
          </a:extLst>
        </xdr:cNvPr>
        <xdr:cNvSpPr/>
      </xdr:nvSpPr>
      <xdr:spPr>
        <a:xfrm>
          <a:off x="17554575" y="6762206"/>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169763</xdr:rowOff>
    </xdr:from>
    <xdr:to>
      <xdr:col>107</xdr:col>
      <xdr:colOff>50800</xdr:colOff>
      <xdr:row>41</xdr:row>
      <xdr:rowOff>170906</xdr:rowOff>
    </xdr:to>
    <xdr:cxnSp macro="">
      <xdr:nvCxnSpPr>
        <xdr:cNvPr id="549" name="直線コネクタ 548">
          <a:extLst>
            <a:ext uri="{FF2B5EF4-FFF2-40B4-BE49-F238E27FC236}">
              <a16:creationId xmlns:a16="http://schemas.microsoft.com/office/drawing/2014/main" id="{2CAAE9CF-A5AF-4166-91F1-992FBAE4C916}"/>
            </a:ext>
          </a:extLst>
        </xdr:cNvPr>
        <xdr:cNvCxnSpPr/>
      </xdr:nvCxnSpPr>
      <xdr:spPr>
        <a:xfrm flipV="1">
          <a:off x="17602200" y="6799163"/>
          <a:ext cx="790575"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37</xdr:row>
      <xdr:rowOff>72008</xdr:rowOff>
    </xdr:from>
    <xdr:ext cx="469744" cy="259045"/>
    <xdr:sp macro="" textlink="">
      <xdr:nvSpPr>
        <xdr:cNvPr id="550" name="n_1aveValue【空港】&#10;一人当たり有形固定資産（償却資産）額">
          <a:extLst>
            <a:ext uri="{FF2B5EF4-FFF2-40B4-BE49-F238E27FC236}">
              <a16:creationId xmlns:a16="http://schemas.microsoft.com/office/drawing/2014/main" id="{DFE64078-AD6F-4568-B5DB-7EE80D6A68EE}"/>
            </a:ext>
          </a:extLst>
        </xdr:cNvPr>
        <xdr:cNvSpPr txBox="1"/>
      </xdr:nvSpPr>
      <xdr:spPr>
        <a:xfrm>
          <a:off x="18983403" y="606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36</xdr:row>
      <xdr:rowOff>159855</xdr:rowOff>
    </xdr:from>
    <xdr:ext cx="469744" cy="259045"/>
    <xdr:sp macro="" textlink="">
      <xdr:nvSpPr>
        <xdr:cNvPr id="551" name="n_2aveValue【空港】&#10;一人当たり有形固定資産（償却資産）額">
          <a:extLst>
            <a:ext uri="{FF2B5EF4-FFF2-40B4-BE49-F238E27FC236}">
              <a16:creationId xmlns:a16="http://schemas.microsoft.com/office/drawing/2014/main" id="{5B7E94EF-3DD6-4C7A-BDF1-A39FECB0B10C}"/>
            </a:ext>
          </a:extLst>
        </xdr:cNvPr>
        <xdr:cNvSpPr txBox="1"/>
      </xdr:nvSpPr>
      <xdr:spPr>
        <a:xfrm>
          <a:off x="18183303" y="5992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32</xdr:row>
      <xdr:rowOff>35758</xdr:rowOff>
    </xdr:from>
    <xdr:ext cx="469744" cy="259045"/>
    <xdr:sp macro="" textlink="">
      <xdr:nvSpPr>
        <xdr:cNvPr id="552" name="n_3aveValue【空港】&#10;一人当たり有形固定資産（償却資産）額">
          <a:extLst>
            <a:ext uri="{FF2B5EF4-FFF2-40B4-BE49-F238E27FC236}">
              <a16:creationId xmlns:a16="http://schemas.microsoft.com/office/drawing/2014/main" id="{7C43768A-1D08-4EAB-8D9A-28D33F0FADD7}"/>
            </a:ext>
          </a:extLst>
        </xdr:cNvPr>
        <xdr:cNvSpPr txBox="1"/>
      </xdr:nvSpPr>
      <xdr:spPr>
        <a:xfrm>
          <a:off x="17383203" y="521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42</xdr:row>
      <xdr:rowOff>39750</xdr:rowOff>
    </xdr:from>
    <xdr:ext cx="378565" cy="259045"/>
    <xdr:sp macro="" textlink="">
      <xdr:nvSpPr>
        <xdr:cNvPr id="553" name="n_1mainValue【空港】&#10;一人当たり有形固定資産（償却資産）額">
          <a:extLst>
            <a:ext uri="{FF2B5EF4-FFF2-40B4-BE49-F238E27FC236}">
              <a16:creationId xmlns:a16="http://schemas.microsoft.com/office/drawing/2014/main" id="{061DDDBF-97E1-4E6D-B37B-97521D5DF612}"/>
            </a:ext>
          </a:extLst>
        </xdr:cNvPr>
        <xdr:cNvSpPr txBox="1"/>
      </xdr:nvSpPr>
      <xdr:spPr>
        <a:xfrm>
          <a:off x="19022642" y="6840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40240</xdr:rowOff>
    </xdr:from>
    <xdr:ext cx="378565" cy="259045"/>
    <xdr:sp macro="" textlink="">
      <xdr:nvSpPr>
        <xdr:cNvPr id="554" name="n_2mainValue【空港】&#10;一人当たり有形固定資産（償却資産）額">
          <a:extLst>
            <a:ext uri="{FF2B5EF4-FFF2-40B4-BE49-F238E27FC236}">
              <a16:creationId xmlns:a16="http://schemas.microsoft.com/office/drawing/2014/main" id="{76119D58-F8CB-4812-8BA8-7190C44EDAB3}"/>
            </a:ext>
          </a:extLst>
        </xdr:cNvPr>
        <xdr:cNvSpPr txBox="1"/>
      </xdr:nvSpPr>
      <xdr:spPr>
        <a:xfrm>
          <a:off x="18222542" y="6841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115517</xdr:colOff>
      <xdr:row>42</xdr:row>
      <xdr:rowOff>41383</xdr:rowOff>
    </xdr:from>
    <xdr:ext cx="378565" cy="259045"/>
    <xdr:sp macro="" textlink="">
      <xdr:nvSpPr>
        <xdr:cNvPr id="555" name="n_3mainValue【空港】&#10;一人当たり有形固定資産（償却資産）額">
          <a:extLst>
            <a:ext uri="{FF2B5EF4-FFF2-40B4-BE49-F238E27FC236}">
              <a16:creationId xmlns:a16="http://schemas.microsoft.com/office/drawing/2014/main" id="{BBE78520-42BA-4DF7-AB9B-F092CBA990B8}"/>
            </a:ext>
          </a:extLst>
        </xdr:cNvPr>
        <xdr:cNvSpPr txBox="1"/>
      </xdr:nvSpPr>
      <xdr:spPr>
        <a:xfrm>
          <a:off x="17431967" y="68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6" name="正方形/長方形 555">
          <a:extLst>
            <a:ext uri="{FF2B5EF4-FFF2-40B4-BE49-F238E27FC236}">
              <a16:creationId xmlns:a16="http://schemas.microsoft.com/office/drawing/2014/main" id="{2D1C417D-0958-48D7-8A4E-38A28256B4F9}"/>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57" name="正方形/長方形 556">
          <a:extLst>
            <a:ext uri="{FF2B5EF4-FFF2-40B4-BE49-F238E27FC236}">
              <a16:creationId xmlns:a16="http://schemas.microsoft.com/office/drawing/2014/main" id="{E82725A1-B1A4-4E71-9D4D-FF51A21CFB35}"/>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58" name="正方形/長方形 557">
          <a:extLst>
            <a:ext uri="{FF2B5EF4-FFF2-40B4-BE49-F238E27FC236}">
              <a16:creationId xmlns:a16="http://schemas.microsoft.com/office/drawing/2014/main" id="{620070FB-8DDF-444D-9C03-68769AAAA02C}"/>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59" name="正方形/長方形 558">
          <a:extLst>
            <a:ext uri="{FF2B5EF4-FFF2-40B4-BE49-F238E27FC236}">
              <a16:creationId xmlns:a16="http://schemas.microsoft.com/office/drawing/2014/main" id="{0D3E4DC2-0379-492F-A7A6-2FFEBA19C599}"/>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60" name="正方形/長方形 559">
          <a:extLst>
            <a:ext uri="{FF2B5EF4-FFF2-40B4-BE49-F238E27FC236}">
              <a16:creationId xmlns:a16="http://schemas.microsoft.com/office/drawing/2014/main" id="{6B892FBA-A3C2-4A1D-8291-BDB4226AF9BA}"/>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1" name="正方形/長方形 560">
          <a:extLst>
            <a:ext uri="{FF2B5EF4-FFF2-40B4-BE49-F238E27FC236}">
              <a16:creationId xmlns:a16="http://schemas.microsoft.com/office/drawing/2014/main" id="{5EAD67CB-6C96-4DFA-B0DE-E010ADB07040}"/>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2" name="テキスト ボックス 561">
          <a:extLst>
            <a:ext uri="{FF2B5EF4-FFF2-40B4-BE49-F238E27FC236}">
              <a16:creationId xmlns:a16="http://schemas.microsoft.com/office/drawing/2014/main" id="{98C0A879-1522-4F26-80FE-A1EC2E1F52A6}"/>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3" name="直線コネクタ 562">
          <a:extLst>
            <a:ext uri="{FF2B5EF4-FFF2-40B4-BE49-F238E27FC236}">
              <a16:creationId xmlns:a16="http://schemas.microsoft.com/office/drawing/2014/main" id="{1CD55332-FE7B-4D2A-B0B9-55884C6A9E6B}"/>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4" name="テキスト ボックス 563">
          <a:extLst>
            <a:ext uri="{FF2B5EF4-FFF2-40B4-BE49-F238E27FC236}">
              <a16:creationId xmlns:a16="http://schemas.microsoft.com/office/drawing/2014/main" id="{26B91BF4-8EFC-4D35-B279-3C66D552B213}"/>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5" name="直線コネクタ 564">
          <a:extLst>
            <a:ext uri="{FF2B5EF4-FFF2-40B4-BE49-F238E27FC236}">
              <a16:creationId xmlns:a16="http://schemas.microsoft.com/office/drawing/2014/main" id="{6B91590D-6611-475C-A2B1-F45810CE0793}"/>
            </a:ext>
          </a:extLst>
        </xdr:cNvPr>
        <xdr:cNvCxnSpPr/>
      </xdr:nvCxnSpPr>
      <xdr:spPr>
        <a:xfrm>
          <a:off x="11210925" y="10439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6" name="テキスト ボックス 565">
          <a:extLst>
            <a:ext uri="{FF2B5EF4-FFF2-40B4-BE49-F238E27FC236}">
              <a16:creationId xmlns:a16="http://schemas.microsoft.com/office/drawing/2014/main" id="{C6A41F61-6389-49DE-97B5-61D8913BAC52}"/>
            </a:ext>
          </a:extLst>
        </xdr:cNvPr>
        <xdr:cNvSpPr txBox="1"/>
      </xdr:nvSpPr>
      <xdr:spPr>
        <a:xfrm>
          <a:off x="10845966"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7" name="直線コネクタ 566">
          <a:extLst>
            <a:ext uri="{FF2B5EF4-FFF2-40B4-BE49-F238E27FC236}">
              <a16:creationId xmlns:a16="http://schemas.microsoft.com/office/drawing/2014/main" id="{51DF35D8-D219-4D14-BE0A-64EFF4C12CBC}"/>
            </a:ext>
          </a:extLst>
        </xdr:cNvPr>
        <xdr:cNvCxnSpPr/>
      </xdr:nvCxnSpPr>
      <xdr:spPr>
        <a:xfrm>
          <a:off x="11210925" y="10077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8" name="テキスト ボックス 567">
          <a:extLst>
            <a:ext uri="{FF2B5EF4-FFF2-40B4-BE49-F238E27FC236}">
              <a16:creationId xmlns:a16="http://schemas.microsoft.com/office/drawing/2014/main" id="{AECB608A-E8FA-407F-8356-E04766FAE76E}"/>
            </a:ext>
          </a:extLst>
        </xdr:cNvPr>
        <xdr:cNvSpPr txBox="1"/>
      </xdr:nvSpPr>
      <xdr:spPr>
        <a:xfrm>
          <a:off x="10845966"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9" name="直線コネクタ 568">
          <a:extLst>
            <a:ext uri="{FF2B5EF4-FFF2-40B4-BE49-F238E27FC236}">
              <a16:creationId xmlns:a16="http://schemas.microsoft.com/office/drawing/2014/main" id="{264911DF-BFA0-4788-8157-F86E63DA67E3}"/>
            </a:ext>
          </a:extLst>
        </xdr:cNvPr>
        <xdr:cNvCxnSpPr/>
      </xdr:nvCxnSpPr>
      <xdr:spPr>
        <a:xfrm>
          <a:off x="11210925" y="971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0" name="テキスト ボックス 569">
          <a:extLst>
            <a:ext uri="{FF2B5EF4-FFF2-40B4-BE49-F238E27FC236}">
              <a16:creationId xmlns:a16="http://schemas.microsoft.com/office/drawing/2014/main" id="{A0CB433A-2ECE-4248-8ACA-F2A9D1163CCA}"/>
            </a:ext>
          </a:extLst>
        </xdr:cNvPr>
        <xdr:cNvSpPr txBox="1"/>
      </xdr:nvSpPr>
      <xdr:spPr>
        <a:xfrm>
          <a:off x="10845966"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1" name="直線コネクタ 570">
          <a:extLst>
            <a:ext uri="{FF2B5EF4-FFF2-40B4-BE49-F238E27FC236}">
              <a16:creationId xmlns:a16="http://schemas.microsoft.com/office/drawing/2014/main" id="{A8EC6769-3FEE-4CE3-A66A-32E7AA2CE28E}"/>
            </a:ext>
          </a:extLst>
        </xdr:cNvPr>
        <xdr:cNvCxnSpPr/>
      </xdr:nvCxnSpPr>
      <xdr:spPr>
        <a:xfrm>
          <a:off x="11210925" y="9363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2" name="テキスト ボックス 571">
          <a:extLst>
            <a:ext uri="{FF2B5EF4-FFF2-40B4-BE49-F238E27FC236}">
              <a16:creationId xmlns:a16="http://schemas.microsoft.com/office/drawing/2014/main" id="{7801AC66-16DB-4EBE-9E94-37EA2A2AC63B}"/>
            </a:ext>
          </a:extLst>
        </xdr:cNvPr>
        <xdr:cNvSpPr txBox="1"/>
      </xdr:nvSpPr>
      <xdr:spPr>
        <a:xfrm>
          <a:off x="10845966"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3" name="直線コネクタ 572">
          <a:extLst>
            <a:ext uri="{FF2B5EF4-FFF2-40B4-BE49-F238E27FC236}">
              <a16:creationId xmlns:a16="http://schemas.microsoft.com/office/drawing/2014/main" id="{FB776692-7C90-4009-B9F1-FB7C522FF2A5}"/>
            </a:ext>
          </a:extLst>
        </xdr:cNvPr>
        <xdr:cNvCxnSpPr/>
      </xdr:nvCxnSpPr>
      <xdr:spPr>
        <a:xfrm>
          <a:off x="11210925" y="9001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4" name="テキスト ボックス 573">
          <a:extLst>
            <a:ext uri="{FF2B5EF4-FFF2-40B4-BE49-F238E27FC236}">
              <a16:creationId xmlns:a16="http://schemas.microsoft.com/office/drawing/2014/main" id="{14E9D655-C848-499E-9B03-0ECB6977A002}"/>
            </a:ext>
          </a:extLst>
        </xdr:cNvPr>
        <xdr:cNvSpPr txBox="1"/>
      </xdr:nvSpPr>
      <xdr:spPr>
        <a:xfrm>
          <a:off x="10845966"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a:extLst>
            <a:ext uri="{FF2B5EF4-FFF2-40B4-BE49-F238E27FC236}">
              <a16:creationId xmlns:a16="http://schemas.microsoft.com/office/drawing/2014/main" id="{C9DF2972-6042-4F0A-84CC-A6A144816570}"/>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6" name="テキスト ボックス 575">
          <a:extLst>
            <a:ext uri="{FF2B5EF4-FFF2-40B4-BE49-F238E27FC236}">
              <a16:creationId xmlns:a16="http://schemas.microsoft.com/office/drawing/2014/main" id="{0ADF4107-DA14-4BEB-831E-8ACD31F4D375}"/>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学校施設】&#10;有形固定資産減価償却率グラフ枠">
          <a:extLst>
            <a:ext uri="{FF2B5EF4-FFF2-40B4-BE49-F238E27FC236}">
              <a16:creationId xmlns:a16="http://schemas.microsoft.com/office/drawing/2014/main" id="{19E10F63-5F24-47CF-BB30-55E5D817F16A}"/>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144780</xdr:rowOff>
    </xdr:from>
    <xdr:to>
      <xdr:col>85</xdr:col>
      <xdr:colOff>126364</xdr:colOff>
      <xdr:row>64</xdr:row>
      <xdr:rowOff>72390</xdr:rowOff>
    </xdr:to>
    <xdr:cxnSp macro="">
      <xdr:nvCxnSpPr>
        <xdr:cNvPr id="578" name="直線コネクタ 577">
          <a:extLst>
            <a:ext uri="{FF2B5EF4-FFF2-40B4-BE49-F238E27FC236}">
              <a16:creationId xmlns:a16="http://schemas.microsoft.com/office/drawing/2014/main" id="{6767117C-E3FA-42C0-8C88-D159BCB230C4}"/>
            </a:ext>
          </a:extLst>
        </xdr:cNvPr>
        <xdr:cNvCxnSpPr/>
      </xdr:nvCxnSpPr>
      <xdr:spPr>
        <a:xfrm flipV="1">
          <a:off x="14695170" y="9209405"/>
          <a:ext cx="1269"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76217</xdr:rowOff>
    </xdr:from>
    <xdr:ext cx="405111" cy="259045"/>
    <xdr:sp macro="" textlink="">
      <xdr:nvSpPr>
        <xdr:cNvPr id="579" name="【学校施設】&#10;有形固定資産減価償却率最小値テキスト">
          <a:extLst>
            <a:ext uri="{FF2B5EF4-FFF2-40B4-BE49-F238E27FC236}">
              <a16:creationId xmlns:a16="http://schemas.microsoft.com/office/drawing/2014/main" id="{58DE97BD-BE2F-41E2-8AA8-3982641AEC56}"/>
            </a:ext>
          </a:extLst>
        </xdr:cNvPr>
        <xdr:cNvSpPr txBox="1"/>
      </xdr:nvSpPr>
      <xdr:spPr>
        <a:xfrm>
          <a:off x="14744700"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72390</xdr:rowOff>
    </xdr:from>
    <xdr:to>
      <xdr:col>86</xdr:col>
      <xdr:colOff>25400</xdr:colOff>
      <xdr:row>64</xdr:row>
      <xdr:rowOff>72390</xdr:rowOff>
    </xdr:to>
    <xdr:cxnSp macro="">
      <xdr:nvCxnSpPr>
        <xdr:cNvPr id="580" name="直線コネクタ 579">
          <a:extLst>
            <a:ext uri="{FF2B5EF4-FFF2-40B4-BE49-F238E27FC236}">
              <a16:creationId xmlns:a16="http://schemas.microsoft.com/office/drawing/2014/main" id="{FA9D7553-87FD-46DA-BB5C-9042AD84A3C3}"/>
            </a:ext>
          </a:extLst>
        </xdr:cNvPr>
        <xdr:cNvCxnSpPr/>
      </xdr:nvCxnSpPr>
      <xdr:spPr>
        <a:xfrm>
          <a:off x="14611350" y="104324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91457</xdr:rowOff>
    </xdr:from>
    <xdr:ext cx="405111" cy="259045"/>
    <xdr:sp macro="" textlink="">
      <xdr:nvSpPr>
        <xdr:cNvPr id="581" name="【学校施設】&#10;有形固定資産減価償却率最大値テキスト">
          <a:extLst>
            <a:ext uri="{FF2B5EF4-FFF2-40B4-BE49-F238E27FC236}">
              <a16:creationId xmlns:a16="http://schemas.microsoft.com/office/drawing/2014/main" id="{729F7094-DE3A-4D6A-861E-F0F19B7A87CE}"/>
            </a:ext>
          </a:extLst>
        </xdr:cNvPr>
        <xdr:cNvSpPr txBox="1"/>
      </xdr:nvSpPr>
      <xdr:spPr>
        <a:xfrm>
          <a:off x="14744700" y="899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144780</xdr:rowOff>
    </xdr:from>
    <xdr:to>
      <xdr:col>86</xdr:col>
      <xdr:colOff>25400</xdr:colOff>
      <xdr:row>56</xdr:row>
      <xdr:rowOff>144780</xdr:rowOff>
    </xdr:to>
    <xdr:cxnSp macro="">
      <xdr:nvCxnSpPr>
        <xdr:cNvPr id="582" name="直線コネクタ 581">
          <a:extLst>
            <a:ext uri="{FF2B5EF4-FFF2-40B4-BE49-F238E27FC236}">
              <a16:creationId xmlns:a16="http://schemas.microsoft.com/office/drawing/2014/main" id="{5D4A4D30-931D-4F47-BA78-EB007471280C}"/>
            </a:ext>
          </a:extLst>
        </xdr:cNvPr>
        <xdr:cNvCxnSpPr/>
      </xdr:nvCxnSpPr>
      <xdr:spPr>
        <a:xfrm>
          <a:off x="14611350" y="92094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21607</xdr:rowOff>
    </xdr:from>
    <xdr:ext cx="405111" cy="259045"/>
    <xdr:sp macro="" textlink="">
      <xdr:nvSpPr>
        <xdr:cNvPr id="583" name="【学校施設】&#10;有形固定資産減価償却率平均値テキスト">
          <a:extLst>
            <a:ext uri="{FF2B5EF4-FFF2-40B4-BE49-F238E27FC236}">
              <a16:creationId xmlns:a16="http://schemas.microsoft.com/office/drawing/2014/main" id="{22DDAF70-ADBE-4165-87BB-3C65D9C1C5E6}"/>
            </a:ext>
          </a:extLst>
        </xdr:cNvPr>
        <xdr:cNvSpPr txBox="1"/>
      </xdr:nvSpPr>
      <xdr:spPr>
        <a:xfrm>
          <a:off x="14744700" y="9737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584" name="フローチャート: 判断 583">
          <a:extLst>
            <a:ext uri="{FF2B5EF4-FFF2-40B4-BE49-F238E27FC236}">
              <a16:creationId xmlns:a16="http://schemas.microsoft.com/office/drawing/2014/main" id="{45CC855F-89F8-4939-B273-F9FA7F89C31A}"/>
            </a:ext>
          </a:extLst>
        </xdr:cNvPr>
        <xdr:cNvSpPr/>
      </xdr:nvSpPr>
      <xdr:spPr>
        <a:xfrm>
          <a:off x="14649450" y="98761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158750</xdr:rowOff>
    </xdr:from>
    <xdr:to>
      <xdr:col>81</xdr:col>
      <xdr:colOff>101600</xdr:colOff>
      <xdr:row>61</xdr:row>
      <xdr:rowOff>88900</xdr:rowOff>
    </xdr:to>
    <xdr:sp macro="" textlink="">
      <xdr:nvSpPr>
        <xdr:cNvPr id="585" name="フローチャート: 判断 584">
          <a:extLst>
            <a:ext uri="{FF2B5EF4-FFF2-40B4-BE49-F238E27FC236}">
              <a16:creationId xmlns:a16="http://schemas.microsoft.com/office/drawing/2014/main" id="{C987956F-8ACD-4E27-A402-965DB24DB104}"/>
            </a:ext>
          </a:extLst>
        </xdr:cNvPr>
        <xdr:cNvSpPr/>
      </xdr:nvSpPr>
      <xdr:spPr>
        <a:xfrm>
          <a:off x="13887450" y="9877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78740</xdr:rowOff>
    </xdr:from>
    <xdr:to>
      <xdr:col>76</xdr:col>
      <xdr:colOff>165100</xdr:colOff>
      <xdr:row>61</xdr:row>
      <xdr:rowOff>8890</xdr:rowOff>
    </xdr:to>
    <xdr:sp macro="" textlink="">
      <xdr:nvSpPr>
        <xdr:cNvPr id="586" name="フローチャート: 判断 585">
          <a:extLst>
            <a:ext uri="{FF2B5EF4-FFF2-40B4-BE49-F238E27FC236}">
              <a16:creationId xmlns:a16="http://schemas.microsoft.com/office/drawing/2014/main" id="{41E6D69F-8861-4C59-A602-6BAAFDD456C0}"/>
            </a:ext>
          </a:extLst>
        </xdr:cNvPr>
        <xdr:cNvSpPr/>
      </xdr:nvSpPr>
      <xdr:spPr>
        <a:xfrm>
          <a:off x="13096875" y="97942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33020</xdr:rowOff>
    </xdr:from>
    <xdr:to>
      <xdr:col>72</xdr:col>
      <xdr:colOff>38100</xdr:colOff>
      <xdr:row>59</xdr:row>
      <xdr:rowOff>134620</xdr:rowOff>
    </xdr:to>
    <xdr:sp macro="" textlink="">
      <xdr:nvSpPr>
        <xdr:cNvPr id="587" name="フローチャート: 判断 586">
          <a:extLst>
            <a:ext uri="{FF2B5EF4-FFF2-40B4-BE49-F238E27FC236}">
              <a16:creationId xmlns:a16="http://schemas.microsoft.com/office/drawing/2014/main" id="{6903D3A9-F8B1-414B-B27E-B558E7E8D054}"/>
            </a:ext>
          </a:extLst>
        </xdr:cNvPr>
        <xdr:cNvSpPr/>
      </xdr:nvSpPr>
      <xdr:spPr>
        <a:xfrm>
          <a:off x="12296775" y="958342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88" name="フローチャート: 判断 587">
          <a:extLst>
            <a:ext uri="{FF2B5EF4-FFF2-40B4-BE49-F238E27FC236}">
              <a16:creationId xmlns:a16="http://schemas.microsoft.com/office/drawing/2014/main" id="{CA8D3672-0FCE-412A-936B-439CA6F10AB8}"/>
            </a:ext>
          </a:extLst>
        </xdr:cNvPr>
        <xdr:cNvSpPr/>
      </xdr:nvSpPr>
      <xdr:spPr>
        <a:xfrm>
          <a:off x="11487150" y="965136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33320438-7DB9-4099-BF57-D28D7DB84ACE}"/>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3025E7BC-4F97-47F1-BE4F-FA988C9287E5}"/>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2513F9A6-A9E1-4A11-933D-1540839EB2C5}"/>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5E3B01CC-DE15-474F-AF53-8A2D2F647CA7}"/>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E759AA60-60CB-43BC-A2AD-E5E187D413AD}"/>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74930</xdr:rowOff>
    </xdr:from>
    <xdr:to>
      <xdr:col>85</xdr:col>
      <xdr:colOff>177800</xdr:colOff>
      <xdr:row>62</xdr:row>
      <xdr:rowOff>5080</xdr:rowOff>
    </xdr:to>
    <xdr:sp macro="" textlink="">
      <xdr:nvSpPr>
        <xdr:cNvPr id="594" name="楕円 593">
          <a:extLst>
            <a:ext uri="{FF2B5EF4-FFF2-40B4-BE49-F238E27FC236}">
              <a16:creationId xmlns:a16="http://schemas.microsoft.com/office/drawing/2014/main" id="{81207E51-7A69-416D-BAFF-4B85BC836090}"/>
            </a:ext>
          </a:extLst>
        </xdr:cNvPr>
        <xdr:cNvSpPr/>
      </xdr:nvSpPr>
      <xdr:spPr>
        <a:xfrm>
          <a:off x="14649450" y="99523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61</xdr:row>
      <xdr:rowOff>53357</xdr:rowOff>
    </xdr:from>
    <xdr:ext cx="405111" cy="259045"/>
    <xdr:sp macro="" textlink="">
      <xdr:nvSpPr>
        <xdr:cNvPr id="595" name="【学校施設】&#10;有形固定資産減価償却率該当値テキスト">
          <a:extLst>
            <a:ext uri="{FF2B5EF4-FFF2-40B4-BE49-F238E27FC236}">
              <a16:creationId xmlns:a16="http://schemas.microsoft.com/office/drawing/2014/main" id="{AED80C39-E645-42B4-B025-2BBF76F99FC2}"/>
            </a:ext>
          </a:extLst>
        </xdr:cNvPr>
        <xdr:cNvSpPr txBox="1"/>
      </xdr:nvSpPr>
      <xdr:spPr>
        <a:xfrm>
          <a:off x="14744700"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596" name="楕円 595">
          <a:extLst>
            <a:ext uri="{FF2B5EF4-FFF2-40B4-BE49-F238E27FC236}">
              <a16:creationId xmlns:a16="http://schemas.microsoft.com/office/drawing/2014/main" id="{EB6EC548-B9B5-42E5-87D0-E3C812FA14CB}"/>
            </a:ext>
          </a:extLst>
        </xdr:cNvPr>
        <xdr:cNvSpPr/>
      </xdr:nvSpPr>
      <xdr:spPr>
        <a:xfrm>
          <a:off x="13887450" y="98869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57150</xdr:rowOff>
    </xdr:from>
    <xdr:to>
      <xdr:col>85</xdr:col>
      <xdr:colOff>127000</xdr:colOff>
      <xdr:row>61</xdr:row>
      <xdr:rowOff>125730</xdr:rowOff>
    </xdr:to>
    <xdr:cxnSp macro="">
      <xdr:nvCxnSpPr>
        <xdr:cNvPr id="597" name="直線コネクタ 596">
          <a:extLst>
            <a:ext uri="{FF2B5EF4-FFF2-40B4-BE49-F238E27FC236}">
              <a16:creationId xmlns:a16="http://schemas.microsoft.com/office/drawing/2014/main" id="{1EBE1B4E-BD4D-4DFD-9B4A-6002B2706124}"/>
            </a:ext>
          </a:extLst>
        </xdr:cNvPr>
        <xdr:cNvCxnSpPr/>
      </xdr:nvCxnSpPr>
      <xdr:spPr>
        <a:xfrm>
          <a:off x="13935075" y="9934575"/>
          <a:ext cx="762000" cy="6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116840</xdr:rowOff>
    </xdr:from>
    <xdr:to>
      <xdr:col>76</xdr:col>
      <xdr:colOff>165100</xdr:colOff>
      <xdr:row>61</xdr:row>
      <xdr:rowOff>46990</xdr:rowOff>
    </xdr:to>
    <xdr:sp macro="" textlink="">
      <xdr:nvSpPr>
        <xdr:cNvPr id="598" name="楕円 597">
          <a:extLst>
            <a:ext uri="{FF2B5EF4-FFF2-40B4-BE49-F238E27FC236}">
              <a16:creationId xmlns:a16="http://schemas.microsoft.com/office/drawing/2014/main" id="{4BB522E4-6AB8-4C48-8745-F90C16164676}"/>
            </a:ext>
          </a:extLst>
        </xdr:cNvPr>
        <xdr:cNvSpPr/>
      </xdr:nvSpPr>
      <xdr:spPr>
        <a:xfrm>
          <a:off x="13096875" y="98323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167640</xdr:rowOff>
    </xdr:from>
    <xdr:to>
      <xdr:col>81</xdr:col>
      <xdr:colOff>50800</xdr:colOff>
      <xdr:row>61</xdr:row>
      <xdr:rowOff>57150</xdr:rowOff>
    </xdr:to>
    <xdr:cxnSp macro="">
      <xdr:nvCxnSpPr>
        <xdr:cNvPr id="599" name="直線コネクタ 598">
          <a:extLst>
            <a:ext uri="{FF2B5EF4-FFF2-40B4-BE49-F238E27FC236}">
              <a16:creationId xmlns:a16="http://schemas.microsoft.com/office/drawing/2014/main" id="{9BEAF42C-3F5F-4521-B9B6-299E921E0436}"/>
            </a:ext>
          </a:extLst>
        </xdr:cNvPr>
        <xdr:cNvCxnSpPr/>
      </xdr:nvCxnSpPr>
      <xdr:spPr>
        <a:xfrm>
          <a:off x="13144500" y="9879965"/>
          <a:ext cx="790575"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109220</xdr:rowOff>
    </xdr:from>
    <xdr:to>
      <xdr:col>72</xdr:col>
      <xdr:colOff>38100</xdr:colOff>
      <xdr:row>61</xdr:row>
      <xdr:rowOff>39370</xdr:rowOff>
    </xdr:to>
    <xdr:sp macro="" textlink="">
      <xdr:nvSpPr>
        <xdr:cNvPr id="600" name="楕円 599">
          <a:extLst>
            <a:ext uri="{FF2B5EF4-FFF2-40B4-BE49-F238E27FC236}">
              <a16:creationId xmlns:a16="http://schemas.microsoft.com/office/drawing/2014/main" id="{A14AD539-2DA0-44D7-8053-9195C4568959}"/>
            </a:ext>
          </a:extLst>
        </xdr:cNvPr>
        <xdr:cNvSpPr/>
      </xdr:nvSpPr>
      <xdr:spPr>
        <a:xfrm>
          <a:off x="12296775" y="98215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160020</xdr:rowOff>
    </xdr:from>
    <xdr:to>
      <xdr:col>76</xdr:col>
      <xdr:colOff>114300</xdr:colOff>
      <xdr:row>60</xdr:row>
      <xdr:rowOff>167640</xdr:rowOff>
    </xdr:to>
    <xdr:cxnSp macro="">
      <xdr:nvCxnSpPr>
        <xdr:cNvPr id="601" name="直線コネクタ 600">
          <a:extLst>
            <a:ext uri="{FF2B5EF4-FFF2-40B4-BE49-F238E27FC236}">
              <a16:creationId xmlns:a16="http://schemas.microsoft.com/office/drawing/2014/main" id="{F0057E89-5E8F-4FFA-A001-9BCDF5A1A868}"/>
            </a:ext>
          </a:extLst>
        </xdr:cNvPr>
        <xdr:cNvCxnSpPr/>
      </xdr:nvCxnSpPr>
      <xdr:spPr>
        <a:xfrm>
          <a:off x="12344400" y="9878695"/>
          <a:ext cx="8001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105427</xdr:rowOff>
    </xdr:from>
    <xdr:ext cx="405111" cy="259045"/>
    <xdr:sp macro="" textlink="">
      <xdr:nvSpPr>
        <xdr:cNvPr id="602" name="n_1aveValue【学校施設】&#10;有形固定資産減価償却率">
          <a:extLst>
            <a:ext uri="{FF2B5EF4-FFF2-40B4-BE49-F238E27FC236}">
              <a16:creationId xmlns:a16="http://schemas.microsoft.com/office/drawing/2014/main" id="{84A6339E-B4F0-4C0D-A87F-2CFAD5B81C99}"/>
            </a:ext>
          </a:extLst>
        </xdr:cNvPr>
        <xdr:cNvSpPr txBox="1"/>
      </xdr:nvSpPr>
      <xdr:spPr>
        <a:xfrm>
          <a:off x="13745219" y="965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25417</xdr:rowOff>
    </xdr:from>
    <xdr:ext cx="405111" cy="259045"/>
    <xdr:sp macro="" textlink="">
      <xdr:nvSpPr>
        <xdr:cNvPr id="603" name="n_2aveValue【学校施設】&#10;有形固定資産減価償却率">
          <a:extLst>
            <a:ext uri="{FF2B5EF4-FFF2-40B4-BE49-F238E27FC236}">
              <a16:creationId xmlns:a16="http://schemas.microsoft.com/office/drawing/2014/main" id="{6EB76592-E7CA-48C2-B8C5-51C700FCBFAD}"/>
            </a:ext>
          </a:extLst>
        </xdr:cNvPr>
        <xdr:cNvSpPr txBox="1"/>
      </xdr:nvSpPr>
      <xdr:spPr>
        <a:xfrm>
          <a:off x="12964169" y="958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151147</xdr:rowOff>
    </xdr:from>
    <xdr:ext cx="405111" cy="259045"/>
    <xdr:sp macro="" textlink="">
      <xdr:nvSpPr>
        <xdr:cNvPr id="604" name="n_3aveValue【学校施設】&#10;有形固定資産減価償却率">
          <a:extLst>
            <a:ext uri="{FF2B5EF4-FFF2-40B4-BE49-F238E27FC236}">
              <a16:creationId xmlns:a16="http://schemas.microsoft.com/office/drawing/2014/main" id="{1BFEB504-10C8-49B3-949D-763A59B9764F}"/>
            </a:ext>
          </a:extLst>
        </xdr:cNvPr>
        <xdr:cNvSpPr txBox="1"/>
      </xdr:nvSpPr>
      <xdr:spPr>
        <a:xfrm>
          <a:off x="12164069" y="938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605" name="n_4aveValue【学校施設】&#10;有形固定資産減価償却率">
          <a:extLst>
            <a:ext uri="{FF2B5EF4-FFF2-40B4-BE49-F238E27FC236}">
              <a16:creationId xmlns:a16="http://schemas.microsoft.com/office/drawing/2014/main" id="{195185F2-DE95-432B-9BFE-B485DC3061F1}"/>
            </a:ext>
          </a:extLst>
        </xdr:cNvPr>
        <xdr:cNvSpPr txBox="1"/>
      </xdr:nvSpPr>
      <xdr:spPr>
        <a:xfrm>
          <a:off x="11354444" y="9439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99077</xdr:rowOff>
    </xdr:from>
    <xdr:ext cx="405111" cy="259045"/>
    <xdr:sp macro="" textlink="">
      <xdr:nvSpPr>
        <xdr:cNvPr id="606" name="n_1mainValue【学校施設】&#10;有形固定資産減価償却率">
          <a:extLst>
            <a:ext uri="{FF2B5EF4-FFF2-40B4-BE49-F238E27FC236}">
              <a16:creationId xmlns:a16="http://schemas.microsoft.com/office/drawing/2014/main" id="{FFF3B82A-5B62-4BE1-A6E3-930D6664AFC1}"/>
            </a:ext>
          </a:extLst>
        </xdr:cNvPr>
        <xdr:cNvSpPr txBox="1"/>
      </xdr:nvSpPr>
      <xdr:spPr>
        <a:xfrm>
          <a:off x="13745219" y="997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38117</xdr:rowOff>
    </xdr:from>
    <xdr:ext cx="405111" cy="259045"/>
    <xdr:sp macro="" textlink="">
      <xdr:nvSpPr>
        <xdr:cNvPr id="607" name="n_2mainValue【学校施設】&#10;有形固定資産減価償却率">
          <a:extLst>
            <a:ext uri="{FF2B5EF4-FFF2-40B4-BE49-F238E27FC236}">
              <a16:creationId xmlns:a16="http://schemas.microsoft.com/office/drawing/2014/main" id="{3A302748-CDB3-4D6B-82DF-64625F4D0FD8}"/>
            </a:ext>
          </a:extLst>
        </xdr:cNvPr>
        <xdr:cNvSpPr txBox="1"/>
      </xdr:nvSpPr>
      <xdr:spPr>
        <a:xfrm>
          <a:off x="12964169" y="991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30497</xdr:rowOff>
    </xdr:from>
    <xdr:ext cx="405111" cy="259045"/>
    <xdr:sp macro="" textlink="">
      <xdr:nvSpPr>
        <xdr:cNvPr id="608" name="n_3mainValue【学校施設】&#10;有形固定資産減価償却率">
          <a:extLst>
            <a:ext uri="{FF2B5EF4-FFF2-40B4-BE49-F238E27FC236}">
              <a16:creationId xmlns:a16="http://schemas.microsoft.com/office/drawing/2014/main" id="{3D3B6B29-3F9C-4FB4-AE34-26EE981A50BF}"/>
            </a:ext>
          </a:extLst>
        </xdr:cNvPr>
        <xdr:cNvSpPr txBox="1"/>
      </xdr:nvSpPr>
      <xdr:spPr>
        <a:xfrm>
          <a:off x="12164069"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9" name="正方形/長方形 608">
          <a:extLst>
            <a:ext uri="{FF2B5EF4-FFF2-40B4-BE49-F238E27FC236}">
              <a16:creationId xmlns:a16="http://schemas.microsoft.com/office/drawing/2014/main" id="{32A7E7BD-6E63-4722-A645-FBC239AEE1CD}"/>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610" name="正方形/長方形 609">
          <a:extLst>
            <a:ext uri="{FF2B5EF4-FFF2-40B4-BE49-F238E27FC236}">
              <a16:creationId xmlns:a16="http://schemas.microsoft.com/office/drawing/2014/main" id="{B89909AB-4DC4-46B5-BB9D-26D8E1F7E365}"/>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611" name="正方形/長方形 610">
          <a:extLst>
            <a:ext uri="{FF2B5EF4-FFF2-40B4-BE49-F238E27FC236}">
              <a16:creationId xmlns:a16="http://schemas.microsoft.com/office/drawing/2014/main" id="{E8F818B7-E096-4E21-A073-A03C899FFD4A}"/>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612" name="正方形/長方形 611">
          <a:extLst>
            <a:ext uri="{FF2B5EF4-FFF2-40B4-BE49-F238E27FC236}">
              <a16:creationId xmlns:a16="http://schemas.microsoft.com/office/drawing/2014/main" id="{2C503B17-445C-4FC4-BA1F-1DFA43710626}"/>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613" name="正方形/長方形 612">
          <a:extLst>
            <a:ext uri="{FF2B5EF4-FFF2-40B4-BE49-F238E27FC236}">
              <a16:creationId xmlns:a16="http://schemas.microsoft.com/office/drawing/2014/main" id="{9DA88DAA-07B9-4130-90BE-E3E752130F7F}"/>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a:extLst>
            <a:ext uri="{FF2B5EF4-FFF2-40B4-BE49-F238E27FC236}">
              <a16:creationId xmlns:a16="http://schemas.microsoft.com/office/drawing/2014/main" id="{9AD18DBA-21F7-4DF5-A625-BA934E1B228B}"/>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a:extLst>
            <a:ext uri="{FF2B5EF4-FFF2-40B4-BE49-F238E27FC236}">
              <a16:creationId xmlns:a16="http://schemas.microsoft.com/office/drawing/2014/main" id="{CC77441C-4923-4B45-ABA8-285904987FCB}"/>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a:extLst>
            <a:ext uri="{FF2B5EF4-FFF2-40B4-BE49-F238E27FC236}">
              <a16:creationId xmlns:a16="http://schemas.microsoft.com/office/drawing/2014/main" id="{0705A146-8B59-42AC-8571-751D2106F237}"/>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11BF36B7-BB70-47AB-97A0-769235CE8F6A}"/>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18" name="直線コネクタ 617">
          <a:extLst>
            <a:ext uri="{FF2B5EF4-FFF2-40B4-BE49-F238E27FC236}">
              <a16:creationId xmlns:a16="http://schemas.microsoft.com/office/drawing/2014/main" id="{542DBBA4-2B14-4C6D-BB68-73A3DA8F3D4C}"/>
            </a:ext>
          </a:extLst>
        </xdr:cNvPr>
        <xdr:cNvCxnSpPr/>
      </xdr:nvCxnSpPr>
      <xdr:spPr>
        <a:xfrm>
          <a:off x="16459200" y="1036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9" name="テキスト ボックス 618">
          <a:extLst>
            <a:ext uri="{FF2B5EF4-FFF2-40B4-BE49-F238E27FC236}">
              <a16:creationId xmlns:a16="http://schemas.microsoft.com/office/drawing/2014/main" id="{17F36C79-114E-4F28-90F8-DD391B795232}"/>
            </a:ext>
          </a:extLst>
        </xdr:cNvPr>
        <xdr:cNvSpPr txBox="1"/>
      </xdr:nvSpPr>
      <xdr:spPr>
        <a:xfrm>
          <a:off x="16052346" y="10227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0" name="直線コネクタ 619">
          <a:extLst>
            <a:ext uri="{FF2B5EF4-FFF2-40B4-BE49-F238E27FC236}">
              <a16:creationId xmlns:a16="http://schemas.microsoft.com/office/drawing/2014/main" id="{BF4F82E3-AFC1-4AF8-9AFF-703F34A104D1}"/>
            </a:ext>
          </a:extLst>
        </xdr:cNvPr>
        <xdr:cNvCxnSpPr/>
      </xdr:nvCxnSpPr>
      <xdr:spPr>
        <a:xfrm>
          <a:off x="16459200" y="993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1" name="テキスト ボックス 620">
          <a:extLst>
            <a:ext uri="{FF2B5EF4-FFF2-40B4-BE49-F238E27FC236}">
              <a16:creationId xmlns:a16="http://schemas.microsoft.com/office/drawing/2014/main" id="{F172E7D5-0DBE-456B-B978-7591F0329B5C}"/>
            </a:ext>
          </a:extLst>
        </xdr:cNvPr>
        <xdr:cNvSpPr txBox="1"/>
      </xdr:nvSpPr>
      <xdr:spPr>
        <a:xfrm>
          <a:off x="16052346" y="979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2" name="直線コネクタ 621">
          <a:extLst>
            <a:ext uri="{FF2B5EF4-FFF2-40B4-BE49-F238E27FC236}">
              <a16:creationId xmlns:a16="http://schemas.microsoft.com/office/drawing/2014/main" id="{7899BB5E-FECA-47A9-B4CF-32258B0B65D1}"/>
            </a:ext>
          </a:extLst>
        </xdr:cNvPr>
        <xdr:cNvCxnSpPr/>
      </xdr:nvCxnSpPr>
      <xdr:spPr>
        <a:xfrm>
          <a:off x="16459200" y="950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3" name="テキスト ボックス 622">
          <a:extLst>
            <a:ext uri="{FF2B5EF4-FFF2-40B4-BE49-F238E27FC236}">
              <a16:creationId xmlns:a16="http://schemas.microsoft.com/office/drawing/2014/main" id="{BD17B916-B4B4-42B4-AF2D-54F1E5DDED55}"/>
            </a:ext>
          </a:extLst>
        </xdr:cNvPr>
        <xdr:cNvSpPr txBox="1"/>
      </xdr:nvSpPr>
      <xdr:spPr>
        <a:xfrm>
          <a:off x="16052346" y="937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4" name="直線コネクタ 623">
          <a:extLst>
            <a:ext uri="{FF2B5EF4-FFF2-40B4-BE49-F238E27FC236}">
              <a16:creationId xmlns:a16="http://schemas.microsoft.com/office/drawing/2014/main" id="{80135C26-9EFE-4104-BB97-733F274620FF}"/>
            </a:ext>
          </a:extLst>
        </xdr:cNvPr>
        <xdr:cNvCxnSpPr/>
      </xdr:nvCxnSpPr>
      <xdr:spPr>
        <a:xfrm>
          <a:off x="16459200" y="9067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5" name="テキスト ボックス 624">
          <a:extLst>
            <a:ext uri="{FF2B5EF4-FFF2-40B4-BE49-F238E27FC236}">
              <a16:creationId xmlns:a16="http://schemas.microsoft.com/office/drawing/2014/main" id="{36F60FF4-C1A4-4E41-98ED-0733D210C8D4}"/>
            </a:ext>
          </a:extLst>
        </xdr:cNvPr>
        <xdr:cNvSpPr txBox="1"/>
      </xdr:nvSpPr>
      <xdr:spPr>
        <a:xfrm>
          <a:off x="16052346" y="893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6" name="直線コネクタ 625">
          <a:extLst>
            <a:ext uri="{FF2B5EF4-FFF2-40B4-BE49-F238E27FC236}">
              <a16:creationId xmlns:a16="http://schemas.microsoft.com/office/drawing/2014/main" id="{1C9EBFFD-B1A8-4BFD-B4C5-A428242806D0}"/>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7" name="テキスト ボックス 626">
          <a:extLst>
            <a:ext uri="{FF2B5EF4-FFF2-40B4-BE49-F238E27FC236}">
              <a16:creationId xmlns:a16="http://schemas.microsoft.com/office/drawing/2014/main" id="{39D4EA2E-75B8-4BC9-8E0E-A93342F3BDF1}"/>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8" name="【学校施設】&#10;一人当たり面積グラフ枠">
          <a:extLst>
            <a:ext uri="{FF2B5EF4-FFF2-40B4-BE49-F238E27FC236}">
              <a16:creationId xmlns:a16="http://schemas.microsoft.com/office/drawing/2014/main" id="{5C02A507-E55F-4294-BCEC-8BA33DF9E3D0}"/>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162306</xdr:rowOff>
    </xdr:from>
    <xdr:to>
      <xdr:col>116</xdr:col>
      <xdr:colOff>62864</xdr:colOff>
      <xdr:row>63</xdr:row>
      <xdr:rowOff>29718</xdr:rowOff>
    </xdr:to>
    <xdr:cxnSp macro="">
      <xdr:nvCxnSpPr>
        <xdr:cNvPr id="629" name="直線コネクタ 628">
          <a:extLst>
            <a:ext uri="{FF2B5EF4-FFF2-40B4-BE49-F238E27FC236}">
              <a16:creationId xmlns:a16="http://schemas.microsoft.com/office/drawing/2014/main" id="{831AB59F-42F8-4492-B988-C00C22D7645B}"/>
            </a:ext>
          </a:extLst>
        </xdr:cNvPr>
        <xdr:cNvCxnSpPr/>
      </xdr:nvCxnSpPr>
      <xdr:spPr>
        <a:xfrm flipV="1">
          <a:off x="19952970" y="9065006"/>
          <a:ext cx="1269" cy="1162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33545</xdr:rowOff>
    </xdr:from>
    <xdr:ext cx="469744" cy="259045"/>
    <xdr:sp macro="" textlink="">
      <xdr:nvSpPr>
        <xdr:cNvPr id="630" name="【学校施設】&#10;一人当たり面積最小値テキスト">
          <a:extLst>
            <a:ext uri="{FF2B5EF4-FFF2-40B4-BE49-F238E27FC236}">
              <a16:creationId xmlns:a16="http://schemas.microsoft.com/office/drawing/2014/main" id="{1465543A-5471-4148-98B1-0101F1758E49}"/>
            </a:ext>
          </a:extLst>
        </xdr:cNvPr>
        <xdr:cNvSpPr txBox="1"/>
      </xdr:nvSpPr>
      <xdr:spPr>
        <a:xfrm>
          <a:off x="20002500" y="1023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29718</xdr:rowOff>
    </xdr:from>
    <xdr:to>
      <xdr:col>116</xdr:col>
      <xdr:colOff>152400</xdr:colOff>
      <xdr:row>63</xdr:row>
      <xdr:rowOff>29718</xdr:rowOff>
    </xdr:to>
    <xdr:cxnSp macro="">
      <xdr:nvCxnSpPr>
        <xdr:cNvPr id="631" name="直線コネクタ 630">
          <a:extLst>
            <a:ext uri="{FF2B5EF4-FFF2-40B4-BE49-F238E27FC236}">
              <a16:creationId xmlns:a16="http://schemas.microsoft.com/office/drawing/2014/main" id="{9E7CEF6E-38C7-4F87-BB34-122A75522235}"/>
            </a:ext>
          </a:extLst>
        </xdr:cNvPr>
        <xdr:cNvCxnSpPr/>
      </xdr:nvCxnSpPr>
      <xdr:spPr>
        <a:xfrm>
          <a:off x="19878675" y="1022781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108983</xdr:rowOff>
    </xdr:from>
    <xdr:ext cx="469744" cy="259045"/>
    <xdr:sp macro="" textlink="">
      <xdr:nvSpPr>
        <xdr:cNvPr id="632" name="【学校施設】&#10;一人当たり面積最大値テキスト">
          <a:extLst>
            <a:ext uri="{FF2B5EF4-FFF2-40B4-BE49-F238E27FC236}">
              <a16:creationId xmlns:a16="http://schemas.microsoft.com/office/drawing/2014/main" id="{018DACF1-556F-4D39-99C0-A5CF6DB52D7B}"/>
            </a:ext>
          </a:extLst>
        </xdr:cNvPr>
        <xdr:cNvSpPr txBox="1"/>
      </xdr:nvSpPr>
      <xdr:spPr>
        <a:xfrm>
          <a:off x="20002500" y="884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162306</xdr:rowOff>
    </xdr:from>
    <xdr:to>
      <xdr:col>116</xdr:col>
      <xdr:colOff>152400</xdr:colOff>
      <xdr:row>55</xdr:row>
      <xdr:rowOff>162306</xdr:rowOff>
    </xdr:to>
    <xdr:cxnSp macro="">
      <xdr:nvCxnSpPr>
        <xdr:cNvPr id="633" name="直線コネクタ 632">
          <a:extLst>
            <a:ext uri="{FF2B5EF4-FFF2-40B4-BE49-F238E27FC236}">
              <a16:creationId xmlns:a16="http://schemas.microsoft.com/office/drawing/2014/main" id="{00C4477F-DA97-4C9C-8355-AADB72ABF834}"/>
            </a:ext>
          </a:extLst>
        </xdr:cNvPr>
        <xdr:cNvCxnSpPr/>
      </xdr:nvCxnSpPr>
      <xdr:spPr>
        <a:xfrm>
          <a:off x="19878675" y="906500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61</xdr:row>
      <xdr:rowOff>12209</xdr:rowOff>
    </xdr:from>
    <xdr:ext cx="469744" cy="259045"/>
    <xdr:sp macro="" textlink="">
      <xdr:nvSpPr>
        <xdr:cNvPr id="634" name="【学校施設】&#10;一人当たり面積平均値テキスト">
          <a:extLst>
            <a:ext uri="{FF2B5EF4-FFF2-40B4-BE49-F238E27FC236}">
              <a16:creationId xmlns:a16="http://schemas.microsoft.com/office/drawing/2014/main" id="{C8477AAF-D766-4E88-9662-AAA93A465055}"/>
            </a:ext>
          </a:extLst>
        </xdr:cNvPr>
        <xdr:cNvSpPr txBox="1"/>
      </xdr:nvSpPr>
      <xdr:spPr>
        <a:xfrm>
          <a:off x="20002500" y="98864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33782</xdr:rowOff>
    </xdr:from>
    <xdr:to>
      <xdr:col>116</xdr:col>
      <xdr:colOff>114300</xdr:colOff>
      <xdr:row>61</xdr:row>
      <xdr:rowOff>135382</xdr:rowOff>
    </xdr:to>
    <xdr:sp macro="" textlink="">
      <xdr:nvSpPr>
        <xdr:cNvPr id="635" name="フローチャート: 判断 634">
          <a:extLst>
            <a:ext uri="{FF2B5EF4-FFF2-40B4-BE49-F238E27FC236}">
              <a16:creationId xmlns:a16="http://schemas.microsoft.com/office/drawing/2014/main" id="{2E890888-D4BB-4EFB-8336-138CA57172AE}"/>
            </a:ext>
          </a:extLst>
        </xdr:cNvPr>
        <xdr:cNvSpPr/>
      </xdr:nvSpPr>
      <xdr:spPr>
        <a:xfrm>
          <a:off x="19897725" y="990803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90932</xdr:rowOff>
    </xdr:from>
    <xdr:to>
      <xdr:col>112</xdr:col>
      <xdr:colOff>38100</xdr:colOff>
      <xdr:row>62</xdr:row>
      <xdr:rowOff>21082</xdr:rowOff>
    </xdr:to>
    <xdr:sp macro="" textlink="">
      <xdr:nvSpPr>
        <xdr:cNvPr id="636" name="フローチャート: 判断 635">
          <a:extLst>
            <a:ext uri="{FF2B5EF4-FFF2-40B4-BE49-F238E27FC236}">
              <a16:creationId xmlns:a16="http://schemas.microsoft.com/office/drawing/2014/main" id="{15DDFC7A-5B7E-4339-895F-C707B8DD9EC2}"/>
            </a:ext>
          </a:extLst>
        </xdr:cNvPr>
        <xdr:cNvSpPr/>
      </xdr:nvSpPr>
      <xdr:spPr>
        <a:xfrm>
          <a:off x="19154775" y="996518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104648</xdr:rowOff>
    </xdr:from>
    <xdr:to>
      <xdr:col>107</xdr:col>
      <xdr:colOff>101600</xdr:colOff>
      <xdr:row>62</xdr:row>
      <xdr:rowOff>34798</xdr:rowOff>
    </xdr:to>
    <xdr:sp macro="" textlink="">
      <xdr:nvSpPr>
        <xdr:cNvPr id="637" name="フローチャート: 判断 636">
          <a:extLst>
            <a:ext uri="{FF2B5EF4-FFF2-40B4-BE49-F238E27FC236}">
              <a16:creationId xmlns:a16="http://schemas.microsoft.com/office/drawing/2014/main" id="{3DDD0ADE-76DE-45B0-A0D7-936E2F9380D5}"/>
            </a:ext>
          </a:extLst>
        </xdr:cNvPr>
        <xdr:cNvSpPr/>
      </xdr:nvSpPr>
      <xdr:spPr>
        <a:xfrm>
          <a:off x="18345150" y="998524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166370</xdr:rowOff>
    </xdr:from>
    <xdr:to>
      <xdr:col>102</xdr:col>
      <xdr:colOff>165100</xdr:colOff>
      <xdr:row>60</xdr:row>
      <xdr:rowOff>96520</xdr:rowOff>
    </xdr:to>
    <xdr:sp macro="" textlink="">
      <xdr:nvSpPr>
        <xdr:cNvPr id="638" name="フローチャート: 判断 637">
          <a:extLst>
            <a:ext uri="{FF2B5EF4-FFF2-40B4-BE49-F238E27FC236}">
              <a16:creationId xmlns:a16="http://schemas.microsoft.com/office/drawing/2014/main" id="{B291C32A-8511-4644-B855-07CEA3727337}"/>
            </a:ext>
          </a:extLst>
        </xdr:cNvPr>
        <xdr:cNvSpPr/>
      </xdr:nvSpPr>
      <xdr:spPr>
        <a:xfrm>
          <a:off x="17554575" y="97167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166370</xdr:rowOff>
    </xdr:from>
    <xdr:to>
      <xdr:col>98</xdr:col>
      <xdr:colOff>38100</xdr:colOff>
      <xdr:row>61</xdr:row>
      <xdr:rowOff>96520</xdr:rowOff>
    </xdr:to>
    <xdr:sp macro="" textlink="">
      <xdr:nvSpPr>
        <xdr:cNvPr id="639" name="フローチャート: 判断 638">
          <a:extLst>
            <a:ext uri="{FF2B5EF4-FFF2-40B4-BE49-F238E27FC236}">
              <a16:creationId xmlns:a16="http://schemas.microsoft.com/office/drawing/2014/main" id="{B6EAA321-CC11-4737-B7FD-671258ED5020}"/>
            </a:ext>
          </a:extLst>
        </xdr:cNvPr>
        <xdr:cNvSpPr/>
      </xdr:nvSpPr>
      <xdr:spPr>
        <a:xfrm>
          <a:off x="16754475" y="98786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249975-2527-4570-9B53-2FB1053F7383}"/>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C2372657-5EF1-48EE-A09C-1DC13F1822F0}"/>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A9402EA4-251F-4558-9AAA-0F11527ACC52}"/>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228C37B8-6840-4150-A85B-6C7E9E253C1A}"/>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B2D2D500-8968-49DC-99DA-684D422C59A9}"/>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111506</xdr:rowOff>
    </xdr:from>
    <xdr:to>
      <xdr:col>116</xdr:col>
      <xdr:colOff>114300</xdr:colOff>
      <xdr:row>56</xdr:row>
      <xdr:rowOff>41656</xdr:rowOff>
    </xdr:to>
    <xdr:sp macro="" textlink="">
      <xdr:nvSpPr>
        <xdr:cNvPr id="645" name="楕円 644">
          <a:extLst>
            <a:ext uri="{FF2B5EF4-FFF2-40B4-BE49-F238E27FC236}">
              <a16:creationId xmlns:a16="http://schemas.microsoft.com/office/drawing/2014/main" id="{9FB7993E-5730-4F0F-810C-893B381AFEE7}"/>
            </a:ext>
          </a:extLst>
        </xdr:cNvPr>
        <xdr:cNvSpPr/>
      </xdr:nvSpPr>
      <xdr:spPr>
        <a:xfrm>
          <a:off x="19897725" y="901738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64533</xdr:rowOff>
    </xdr:from>
    <xdr:ext cx="469744" cy="259045"/>
    <xdr:sp macro="" textlink="">
      <xdr:nvSpPr>
        <xdr:cNvPr id="646" name="【学校施設】&#10;一人当たり面積該当値テキスト">
          <a:extLst>
            <a:ext uri="{FF2B5EF4-FFF2-40B4-BE49-F238E27FC236}">
              <a16:creationId xmlns:a16="http://schemas.microsoft.com/office/drawing/2014/main" id="{468E76FC-FABE-477F-A9DC-9BFF92BD9148}"/>
            </a:ext>
          </a:extLst>
        </xdr:cNvPr>
        <xdr:cNvSpPr txBox="1"/>
      </xdr:nvSpPr>
      <xdr:spPr>
        <a:xfrm>
          <a:off x="20002500" y="897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154940</xdr:rowOff>
    </xdr:from>
    <xdr:to>
      <xdr:col>112</xdr:col>
      <xdr:colOff>38100</xdr:colOff>
      <xdr:row>60</xdr:row>
      <xdr:rowOff>85090</xdr:rowOff>
    </xdr:to>
    <xdr:sp macro="" textlink="">
      <xdr:nvSpPr>
        <xdr:cNvPr id="647" name="楕円 646">
          <a:extLst>
            <a:ext uri="{FF2B5EF4-FFF2-40B4-BE49-F238E27FC236}">
              <a16:creationId xmlns:a16="http://schemas.microsoft.com/office/drawing/2014/main" id="{7A83064E-A3CD-4D29-AA23-41D38F2EB8EB}"/>
            </a:ext>
          </a:extLst>
        </xdr:cNvPr>
        <xdr:cNvSpPr/>
      </xdr:nvSpPr>
      <xdr:spPr>
        <a:xfrm>
          <a:off x="19154775" y="970851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162306</xdr:rowOff>
    </xdr:from>
    <xdr:to>
      <xdr:col>116</xdr:col>
      <xdr:colOff>63500</xdr:colOff>
      <xdr:row>60</xdr:row>
      <xdr:rowOff>34290</xdr:rowOff>
    </xdr:to>
    <xdr:cxnSp macro="">
      <xdr:nvCxnSpPr>
        <xdr:cNvPr id="648" name="直線コネクタ 647">
          <a:extLst>
            <a:ext uri="{FF2B5EF4-FFF2-40B4-BE49-F238E27FC236}">
              <a16:creationId xmlns:a16="http://schemas.microsoft.com/office/drawing/2014/main" id="{12635574-243A-4332-92A4-2FA7C8CB77D1}"/>
            </a:ext>
          </a:extLst>
        </xdr:cNvPr>
        <xdr:cNvCxnSpPr/>
      </xdr:nvCxnSpPr>
      <xdr:spPr>
        <a:xfrm flipV="1">
          <a:off x="19202400" y="9065006"/>
          <a:ext cx="752475" cy="68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40640</xdr:rowOff>
    </xdr:from>
    <xdr:to>
      <xdr:col>107</xdr:col>
      <xdr:colOff>101600</xdr:colOff>
      <xdr:row>60</xdr:row>
      <xdr:rowOff>142240</xdr:rowOff>
    </xdr:to>
    <xdr:sp macro="" textlink="">
      <xdr:nvSpPr>
        <xdr:cNvPr id="649" name="楕円 648">
          <a:extLst>
            <a:ext uri="{FF2B5EF4-FFF2-40B4-BE49-F238E27FC236}">
              <a16:creationId xmlns:a16="http://schemas.microsoft.com/office/drawing/2014/main" id="{66A612B4-FAC4-4CA3-B80A-B838E7369A93}"/>
            </a:ext>
          </a:extLst>
        </xdr:cNvPr>
        <xdr:cNvSpPr/>
      </xdr:nvSpPr>
      <xdr:spPr>
        <a:xfrm>
          <a:off x="18345150" y="975614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34290</xdr:rowOff>
    </xdr:from>
    <xdr:to>
      <xdr:col>111</xdr:col>
      <xdr:colOff>177800</xdr:colOff>
      <xdr:row>60</xdr:row>
      <xdr:rowOff>91440</xdr:rowOff>
    </xdr:to>
    <xdr:cxnSp macro="">
      <xdr:nvCxnSpPr>
        <xdr:cNvPr id="650" name="直線コネクタ 649">
          <a:extLst>
            <a:ext uri="{FF2B5EF4-FFF2-40B4-BE49-F238E27FC236}">
              <a16:creationId xmlns:a16="http://schemas.microsoft.com/office/drawing/2014/main" id="{E5681B0A-34EB-4F51-845D-330329833447}"/>
            </a:ext>
          </a:extLst>
        </xdr:cNvPr>
        <xdr:cNvCxnSpPr/>
      </xdr:nvCxnSpPr>
      <xdr:spPr>
        <a:xfrm flipV="1">
          <a:off x="18392775" y="9746615"/>
          <a:ext cx="8096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161798</xdr:rowOff>
    </xdr:from>
    <xdr:to>
      <xdr:col>102</xdr:col>
      <xdr:colOff>165100</xdr:colOff>
      <xdr:row>60</xdr:row>
      <xdr:rowOff>91948</xdr:rowOff>
    </xdr:to>
    <xdr:sp macro="" textlink="">
      <xdr:nvSpPr>
        <xdr:cNvPr id="651" name="楕円 650">
          <a:extLst>
            <a:ext uri="{FF2B5EF4-FFF2-40B4-BE49-F238E27FC236}">
              <a16:creationId xmlns:a16="http://schemas.microsoft.com/office/drawing/2014/main" id="{CEB5BF5D-06FA-4CFF-A867-AE43F27BA8FA}"/>
            </a:ext>
          </a:extLst>
        </xdr:cNvPr>
        <xdr:cNvSpPr/>
      </xdr:nvSpPr>
      <xdr:spPr>
        <a:xfrm>
          <a:off x="17554575" y="971854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41148</xdr:rowOff>
    </xdr:from>
    <xdr:to>
      <xdr:col>107</xdr:col>
      <xdr:colOff>50800</xdr:colOff>
      <xdr:row>60</xdr:row>
      <xdr:rowOff>91440</xdr:rowOff>
    </xdr:to>
    <xdr:cxnSp macro="">
      <xdr:nvCxnSpPr>
        <xdr:cNvPr id="652" name="直線コネクタ 651">
          <a:extLst>
            <a:ext uri="{FF2B5EF4-FFF2-40B4-BE49-F238E27FC236}">
              <a16:creationId xmlns:a16="http://schemas.microsoft.com/office/drawing/2014/main" id="{B7A89B9D-6413-4365-8AEF-59DF4623F932}"/>
            </a:ext>
          </a:extLst>
        </xdr:cNvPr>
        <xdr:cNvCxnSpPr/>
      </xdr:nvCxnSpPr>
      <xdr:spPr>
        <a:xfrm>
          <a:off x="17602200" y="9756648"/>
          <a:ext cx="790575" cy="4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12209</xdr:rowOff>
    </xdr:from>
    <xdr:ext cx="469744" cy="259045"/>
    <xdr:sp macro="" textlink="">
      <xdr:nvSpPr>
        <xdr:cNvPr id="653" name="n_1aveValue【学校施設】&#10;一人当たり面積">
          <a:extLst>
            <a:ext uri="{FF2B5EF4-FFF2-40B4-BE49-F238E27FC236}">
              <a16:creationId xmlns:a16="http://schemas.microsoft.com/office/drawing/2014/main" id="{3F2D4F9B-2395-4608-85C8-7FBEC0F6DDCC}"/>
            </a:ext>
          </a:extLst>
        </xdr:cNvPr>
        <xdr:cNvSpPr txBox="1"/>
      </xdr:nvSpPr>
      <xdr:spPr>
        <a:xfrm>
          <a:off x="18983402" y="1004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25925</xdr:rowOff>
    </xdr:from>
    <xdr:ext cx="469744" cy="259045"/>
    <xdr:sp macro="" textlink="">
      <xdr:nvSpPr>
        <xdr:cNvPr id="654" name="n_2aveValue【学校施設】&#10;一人当たり面積">
          <a:extLst>
            <a:ext uri="{FF2B5EF4-FFF2-40B4-BE49-F238E27FC236}">
              <a16:creationId xmlns:a16="http://schemas.microsoft.com/office/drawing/2014/main" id="{62EB572C-CDF2-45D2-884D-D90437CC265A}"/>
            </a:ext>
          </a:extLst>
        </xdr:cNvPr>
        <xdr:cNvSpPr txBox="1"/>
      </xdr:nvSpPr>
      <xdr:spPr>
        <a:xfrm>
          <a:off x="18183302" y="10068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87647</xdr:rowOff>
    </xdr:from>
    <xdr:ext cx="469744" cy="259045"/>
    <xdr:sp macro="" textlink="">
      <xdr:nvSpPr>
        <xdr:cNvPr id="655" name="n_3aveValue【学校施設】&#10;一人当たり面積">
          <a:extLst>
            <a:ext uri="{FF2B5EF4-FFF2-40B4-BE49-F238E27FC236}">
              <a16:creationId xmlns:a16="http://schemas.microsoft.com/office/drawing/2014/main" id="{EB42C663-29E9-4EF3-BE22-E1B3422A2DF1}"/>
            </a:ext>
          </a:extLst>
        </xdr:cNvPr>
        <xdr:cNvSpPr txBox="1"/>
      </xdr:nvSpPr>
      <xdr:spPr>
        <a:xfrm>
          <a:off x="17383202" y="979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113047</xdr:rowOff>
    </xdr:from>
    <xdr:ext cx="469744" cy="259045"/>
    <xdr:sp macro="" textlink="">
      <xdr:nvSpPr>
        <xdr:cNvPr id="656" name="n_4aveValue【学校施設】&#10;一人当たり面積">
          <a:extLst>
            <a:ext uri="{FF2B5EF4-FFF2-40B4-BE49-F238E27FC236}">
              <a16:creationId xmlns:a16="http://schemas.microsoft.com/office/drawing/2014/main" id="{69039FB5-E5A5-4239-9F19-22AA377638B7}"/>
            </a:ext>
          </a:extLst>
        </xdr:cNvPr>
        <xdr:cNvSpPr txBox="1"/>
      </xdr:nvSpPr>
      <xdr:spPr>
        <a:xfrm>
          <a:off x="16592627" y="96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101617</xdr:rowOff>
    </xdr:from>
    <xdr:ext cx="469744" cy="259045"/>
    <xdr:sp macro="" textlink="">
      <xdr:nvSpPr>
        <xdr:cNvPr id="657" name="n_1mainValue【学校施設】&#10;一人当たり面積">
          <a:extLst>
            <a:ext uri="{FF2B5EF4-FFF2-40B4-BE49-F238E27FC236}">
              <a16:creationId xmlns:a16="http://schemas.microsoft.com/office/drawing/2014/main" id="{7BBE853C-64D1-48DD-8311-5E646C5BA1F1}"/>
            </a:ext>
          </a:extLst>
        </xdr:cNvPr>
        <xdr:cNvSpPr txBox="1"/>
      </xdr:nvSpPr>
      <xdr:spPr>
        <a:xfrm>
          <a:off x="18983402" y="949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158767</xdr:rowOff>
    </xdr:from>
    <xdr:ext cx="469744" cy="259045"/>
    <xdr:sp macro="" textlink="">
      <xdr:nvSpPr>
        <xdr:cNvPr id="658" name="n_2mainValue【学校施設】&#10;一人当たり面積">
          <a:extLst>
            <a:ext uri="{FF2B5EF4-FFF2-40B4-BE49-F238E27FC236}">
              <a16:creationId xmlns:a16="http://schemas.microsoft.com/office/drawing/2014/main" id="{54D4F60A-A42E-417A-BB8C-2897DCD08BA6}"/>
            </a:ext>
          </a:extLst>
        </xdr:cNvPr>
        <xdr:cNvSpPr txBox="1"/>
      </xdr:nvSpPr>
      <xdr:spPr>
        <a:xfrm>
          <a:off x="18183302" y="955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108475</xdr:rowOff>
    </xdr:from>
    <xdr:ext cx="469744" cy="259045"/>
    <xdr:sp macro="" textlink="">
      <xdr:nvSpPr>
        <xdr:cNvPr id="659" name="n_3mainValue【学校施設】&#10;一人当たり面積">
          <a:extLst>
            <a:ext uri="{FF2B5EF4-FFF2-40B4-BE49-F238E27FC236}">
              <a16:creationId xmlns:a16="http://schemas.microsoft.com/office/drawing/2014/main" id="{2E7A49AF-D346-4CA4-BD0B-AB3AD9B258A6}"/>
            </a:ext>
          </a:extLst>
        </xdr:cNvPr>
        <xdr:cNvSpPr txBox="1"/>
      </xdr:nvSpPr>
      <xdr:spPr>
        <a:xfrm>
          <a:off x="17383202" y="949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a:extLst>
            <a:ext uri="{FF2B5EF4-FFF2-40B4-BE49-F238E27FC236}">
              <a16:creationId xmlns:a16="http://schemas.microsoft.com/office/drawing/2014/main" id="{5D4BA6A7-3E3A-49F5-AA15-203B84D23470}"/>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61" name="正方形/長方形 660">
          <a:extLst>
            <a:ext uri="{FF2B5EF4-FFF2-40B4-BE49-F238E27FC236}">
              <a16:creationId xmlns:a16="http://schemas.microsoft.com/office/drawing/2014/main" id="{DA854957-5BBE-4CD4-8F02-41414F457340}"/>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62" name="正方形/長方形 661">
          <a:extLst>
            <a:ext uri="{FF2B5EF4-FFF2-40B4-BE49-F238E27FC236}">
              <a16:creationId xmlns:a16="http://schemas.microsoft.com/office/drawing/2014/main" id="{E88897D2-B174-49DA-A728-AB4707D5D87B}"/>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63" name="正方形/長方形 662">
          <a:extLst>
            <a:ext uri="{FF2B5EF4-FFF2-40B4-BE49-F238E27FC236}">
              <a16:creationId xmlns:a16="http://schemas.microsoft.com/office/drawing/2014/main" id="{9BCE4483-6A77-4F08-A805-02609A4B1A16}"/>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64" name="正方形/長方形 663">
          <a:extLst>
            <a:ext uri="{FF2B5EF4-FFF2-40B4-BE49-F238E27FC236}">
              <a16:creationId xmlns:a16="http://schemas.microsoft.com/office/drawing/2014/main" id="{D7511B23-9F07-41F4-8673-EEC05FFC148A}"/>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5" name="正方形/長方形 664">
          <a:extLst>
            <a:ext uri="{FF2B5EF4-FFF2-40B4-BE49-F238E27FC236}">
              <a16:creationId xmlns:a16="http://schemas.microsoft.com/office/drawing/2014/main" id="{DF5D3DC6-5082-4644-B4E7-E0DCC4B980FD}"/>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6" name="テキスト ボックス 665">
          <a:extLst>
            <a:ext uri="{FF2B5EF4-FFF2-40B4-BE49-F238E27FC236}">
              <a16:creationId xmlns:a16="http://schemas.microsoft.com/office/drawing/2014/main" id="{88001C99-B010-4558-9FD2-89CB564D4BF6}"/>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7" name="直線コネクタ 666">
          <a:extLst>
            <a:ext uri="{FF2B5EF4-FFF2-40B4-BE49-F238E27FC236}">
              <a16:creationId xmlns:a16="http://schemas.microsoft.com/office/drawing/2014/main" id="{A7B84935-0F89-438B-A94B-ECF15B9A0D92}"/>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68" name="テキスト ボックス 667">
          <a:extLst>
            <a:ext uri="{FF2B5EF4-FFF2-40B4-BE49-F238E27FC236}">
              <a16:creationId xmlns:a16="http://schemas.microsoft.com/office/drawing/2014/main" id="{F5CF0C25-36C0-482F-BD02-33727F593075}"/>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9" name="直線コネクタ 668">
          <a:extLst>
            <a:ext uri="{FF2B5EF4-FFF2-40B4-BE49-F238E27FC236}">
              <a16:creationId xmlns:a16="http://schemas.microsoft.com/office/drawing/2014/main" id="{548C67D1-4401-4E7F-8A05-B43F983244EC}"/>
            </a:ext>
          </a:extLst>
        </xdr:cNvPr>
        <xdr:cNvCxnSpPr/>
      </xdr:nvCxnSpPr>
      <xdr:spPr>
        <a:xfrm>
          <a:off x="11210925" y="140398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70" name="テキスト ボックス 669">
          <a:extLst>
            <a:ext uri="{FF2B5EF4-FFF2-40B4-BE49-F238E27FC236}">
              <a16:creationId xmlns:a16="http://schemas.microsoft.com/office/drawing/2014/main" id="{D86DC638-FF1F-4C74-9FB1-BEBF882422BB}"/>
            </a:ext>
          </a:extLst>
        </xdr:cNvPr>
        <xdr:cNvSpPr txBox="1"/>
      </xdr:nvSpPr>
      <xdr:spPr>
        <a:xfrm>
          <a:off x="107945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1" name="直線コネクタ 670">
          <a:extLst>
            <a:ext uri="{FF2B5EF4-FFF2-40B4-BE49-F238E27FC236}">
              <a16:creationId xmlns:a16="http://schemas.microsoft.com/office/drawing/2014/main" id="{DDF99804-1DCA-4300-B23C-3CFE624ED665}"/>
            </a:ext>
          </a:extLst>
        </xdr:cNvPr>
        <xdr:cNvCxnSpPr/>
      </xdr:nvCxnSpPr>
      <xdr:spPr>
        <a:xfrm>
          <a:off x="11210925" y="13677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2" name="テキスト ボックス 671">
          <a:extLst>
            <a:ext uri="{FF2B5EF4-FFF2-40B4-BE49-F238E27FC236}">
              <a16:creationId xmlns:a16="http://schemas.microsoft.com/office/drawing/2014/main" id="{A712E9C5-1514-4D87-B591-F5DC793FC222}"/>
            </a:ext>
          </a:extLst>
        </xdr:cNvPr>
        <xdr:cNvSpPr txBox="1"/>
      </xdr:nvSpPr>
      <xdr:spPr>
        <a:xfrm>
          <a:off x="10845966"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3" name="直線コネクタ 672">
          <a:extLst>
            <a:ext uri="{FF2B5EF4-FFF2-40B4-BE49-F238E27FC236}">
              <a16:creationId xmlns:a16="http://schemas.microsoft.com/office/drawing/2014/main" id="{4218AA7A-54F7-414A-8223-CCD5714E58C0}"/>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4" name="テキスト ボックス 673">
          <a:extLst>
            <a:ext uri="{FF2B5EF4-FFF2-40B4-BE49-F238E27FC236}">
              <a16:creationId xmlns:a16="http://schemas.microsoft.com/office/drawing/2014/main" id="{2FCC35A6-8AAE-4525-B57E-51304B85F6F6}"/>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5" name="直線コネクタ 674">
          <a:extLst>
            <a:ext uri="{FF2B5EF4-FFF2-40B4-BE49-F238E27FC236}">
              <a16:creationId xmlns:a16="http://schemas.microsoft.com/office/drawing/2014/main" id="{17C6B58C-8313-4A40-9922-4603D1C76864}"/>
            </a:ext>
          </a:extLst>
        </xdr:cNvPr>
        <xdr:cNvCxnSpPr/>
      </xdr:nvCxnSpPr>
      <xdr:spPr>
        <a:xfrm>
          <a:off x="11210925" y="12954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6" name="テキスト ボックス 675">
          <a:extLst>
            <a:ext uri="{FF2B5EF4-FFF2-40B4-BE49-F238E27FC236}">
              <a16:creationId xmlns:a16="http://schemas.microsoft.com/office/drawing/2014/main" id="{29E4C60B-4CFE-4D49-A41D-53E141185F23}"/>
            </a:ext>
          </a:extLst>
        </xdr:cNvPr>
        <xdr:cNvSpPr txBox="1"/>
      </xdr:nvSpPr>
      <xdr:spPr>
        <a:xfrm>
          <a:off x="10845966"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7" name="直線コネクタ 676">
          <a:extLst>
            <a:ext uri="{FF2B5EF4-FFF2-40B4-BE49-F238E27FC236}">
              <a16:creationId xmlns:a16="http://schemas.microsoft.com/office/drawing/2014/main" id="{93D97BFB-3521-4A05-8E1A-38C90C8708FE}"/>
            </a:ext>
          </a:extLst>
        </xdr:cNvPr>
        <xdr:cNvCxnSpPr/>
      </xdr:nvCxnSpPr>
      <xdr:spPr>
        <a:xfrm>
          <a:off x="11210925" y="12601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78" name="テキスト ボックス 677">
          <a:extLst>
            <a:ext uri="{FF2B5EF4-FFF2-40B4-BE49-F238E27FC236}">
              <a16:creationId xmlns:a16="http://schemas.microsoft.com/office/drawing/2014/main" id="{9178D0C9-D53F-4870-9791-4CDE1F791518}"/>
            </a:ext>
          </a:extLst>
        </xdr:cNvPr>
        <xdr:cNvSpPr txBox="1"/>
      </xdr:nvSpPr>
      <xdr:spPr>
        <a:xfrm>
          <a:off x="10845966"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9" name="直線コネクタ 678">
          <a:extLst>
            <a:ext uri="{FF2B5EF4-FFF2-40B4-BE49-F238E27FC236}">
              <a16:creationId xmlns:a16="http://schemas.microsoft.com/office/drawing/2014/main" id="{EF8AAE3F-4D10-43B2-A5E6-B875C9DD5A41}"/>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80" name="テキスト ボックス 679">
          <a:extLst>
            <a:ext uri="{FF2B5EF4-FFF2-40B4-BE49-F238E27FC236}">
              <a16:creationId xmlns:a16="http://schemas.microsoft.com/office/drawing/2014/main" id="{E7EC51BA-4469-4F70-ACE1-AD57EDEC241D}"/>
            </a:ext>
          </a:extLst>
        </xdr:cNvPr>
        <xdr:cNvSpPr txBox="1"/>
      </xdr:nvSpPr>
      <xdr:spPr>
        <a:xfrm>
          <a:off x="10903736" y="121037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1" name="【図書館】&#10;有形固定資産減価償却率グラフ枠">
          <a:extLst>
            <a:ext uri="{FF2B5EF4-FFF2-40B4-BE49-F238E27FC236}">
              <a16:creationId xmlns:a16="http://schemas.microsoft.com/office/drawing/2014/main" id="{F3312558-A948-4E59-80F4-F2A98E4AF611}"/>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78105</xdr:rowOff>
    </xdr:from>
    <xdr:to>
      <xdr:col>85</xdr:col>
      <xdr:colOff>126364</xdr:colOff>
      <xdr:row>86</xdr:row>
      <xdr:rowOff>1905</xdr:rowOff>
    </xdr:to>
    <xdr:cxnSp macro="">
      <xdr:nvCxnSpPr>
        <xdr:cNvPr id="682" name="直線コネクタ 681">
          <a:extLst>
            <a:ext uri="{FF2B5EF4-FFF2-40B4-BE49-F238E27FC236}">
              <a16:creationId xmlns:a16="http://schemas.microsoft.com/office/drawing/2014/main" id="{1062D64F-7676-4F79-B89D-3FCBC339C9A7}"/>
            </a:ext>
          </a:extLst>
        </xdr:cNvPr>
        <xdr:cNvCxnSpPr/>
      </xdr:nvCxnSpPr>
      <xdr:spPr>
        <a:xfrm flipV="1">
          <a:off x="14695170" y="12546330"/>
          <a:ext cx="1269"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5732</xdr:rowOff>
    </xdr:from>
    <xdr:ext cx="405111" cy="259045"/>
    <xdr:sp macro="" textlink="">
      <xdr:nvSpPr>
        <xdr:cNvPr id="683" name="【図書館】&#10;有形固定資産減価償却率最小値テキスト">
          <a:extLst>
            <a:ext uri="{FF2B5EF4-FFF2-40B4-BE49-F238E27FC236}">
              <a16:creationId xmlns:a16="http://schemas.microsoft.com/office/drawing/2014/main" id="{ED2A011E-E850-4426-9D1A-06CDCDEEB9D1}"/>
            </a:ext>
          </a:extLst>
        </xdr:cNvPr>
        <xdr:cNvSpPr txBox="1"/>
      </xdr:nvSpPr>
      <xdr:spPr>
        <a:xfrm>
          <a:off x="14744700" y="1393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1905</xdr:rowOff>
    </xdr:from>
    <xdr:to>
      <xdr:col>86</xdr:col>
      <xdr:colOff>25400</xdr:colOff>
      <xdr:row>86</xdr:row>
      <xdr:rowOff>1905</xdr:rowOff>
    </xdr:to>
    <xdr:cxnSp macro="">
      <xdr:nvCxnSpPr>
        <xdr:cNvPr id="684" name="直線コネクタ 683">
          <a:extLst>
            <a:ext uri="{FF2B5EF4-FFF2-40B4-BE49-F238E27FC236}">
              <a16:creationId xmlns:a16="http://schemas.microsoft.com/office/drawing/2014/main" id="{923D4BD5-441B-4232-8333-1E0DB2911771}"/>
            </a:ext>
          </a:extLst>
        </xdr:cNvPr>
        <xdr:cNvCxnSpPr/>
      </xdr:nvCxnSpPr>
      <xdr:spPr>
        <a:xfrm>
          <a:off x="14611350" y="139274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24782</xdr:rowOff>
    </xdr:from>
    <xdr:ext cx="405111" cy="259045"/>
    <xdr:sp macro="" textlink="">
      <xdr:nvSpPr>
        <xdr:cNvPr id="685" name="【図書館】&#10;有形固定資産減価償却率最大値テキスト">
          <a:extLst>
            <a:ext uri="{FF2B5EF4-FFF2-40B4-BE49-F238E27FC236}">
              <a16:creationId xmlns:a16="http://schemas.microsoft.com/office/drawing/2014/main" id="{EBEADE57-DB0A-4C06-ADC4-D44FB1F96BAD}"/>
            </a:ext>
          </a:extLst>
        </xdr:cNvPr>
        <xdr:cNvSpPr txBox="1"/>
      </xdr:nvSpPr>
      <xdr:spPr>
        <a:xfrm>
          <a:off x="14744700" y="1233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686" name="直線コネクタ 685">
          <a:extLst>
            <a:ext uri="{FF2B5EF4-FFF2-40B4-BE49-F238E27FC236}">
              <a16:creationId xmlns:a16="http://schemas.microsoft.com/office/drawing/2014/main" id="{261537EE-69DB-493C-9ADC-51271BF59F2A}"/>
            </a:ext>
          </a:extLst>
        </xdr:cNvPr>
        <xdr:cNvCxnSpPr/>
      </xdr:nvCxnSpPr>
      <xdr:spPr>
        <a:xfrm>
          <a:off x="14611350" y="125463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68597</xdr:rowOff>
    </xdr:from>
    <xdr:ext cx="405111" cy="259045"/>
    <xdr:sp macro="" textlink="">
      <xdr:nvSpPr>
        <xdr:cNvPr id="687" name="【図書館】&#10;有形固定資産減価償却率平均値テキスト">
          <a:extLst>
            <a:ext uri="{FF2B5EF4-FFF2-40B4-BE49-F238E27FC236}">
              <a16:creationId xmlns:a16="http://schemas.microsoft.com/office/drawing/2014/main" id="{E30CB8C7-3025-4390-A3D4-63DD7DBD3451}"/>
            </a:ext>
          </a:extLst>
        </xdr:cNvPr>
        <xdr:cNvSpPr txBox="1"/>
      </xdr:nvSpPr>
      <xdr:spPr>
        <a:xfrm>
          <a:off x="14744700" y="13181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688" name="フローチャート: 判断 687">
          <a:extLst>
            <a:ext uri="{FF2B5EF4-FFF2-40B4-BE49-F238E27FC236}">
              <a16:creationId xmlns:a16="http://schemas.microsoft.com/office/drawing/2014/main" id="{E24B22C7-C06B-4F74-87BE-922C2F288ACB}"/>
            </a:ext>
          </a:extLst>
        </xdr:cNvPr>
        <xdr:cNvSpPr/>
      </xdr:nvSpPr>
      <xdr:spPr>
        <a:xfrm>
          <a:off x="14649450" y="132029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74930</xdr:rowOff>
    </xdr:from>
    <xdr:to>
      <xdr:col>81</xdr:col>
      <xdr:colOff>101600</xdr:colOff>
      <xdr:row>82</xdr:row>
      <xdr:rowOff>5080</xdr:rowOff>
    </xdr:to>
    <xdr:sp macro="" textlink="">
      <xdr:nvSpPr>
        <xdr:cNvPr id="689" name="フローチャート: 判断 688">
          <a:extLst>
            <a:ext uri="{FF2B5EF4-FFF2-40B4-BE49-F238E27FC236}">
              <a16:creationId xmlns:a16="http://schemas.microsoft.com/office/drawing/2014/main" id="{49CB25D1-6EB0-46BC-B400-D5645CE55AA4}"/>
            </a:ext>
          </a:extLst>
        </xdr:cNvPr>
        <xdr:cNvSpPr/>
      </xdr:nvSpPr>
      <xdr:spPr>
        <a:xfrm>
          <a:off x="13887450" y="1319085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34925</xdr:rowOff>
    </xdr:from>
    <xdr:to>
      <xdr:col>76</xdr:col>
      <xdr:colOff>165100</xdr:colOff>
      <xdr:row>81</xdr:row>
      <xdr:rowOff>136525</xdr:rowOff>
    </xdr:to>
    <xdr:sp macro="" textlink="">
      <xdr:nvSpPr>
        <xdr:cNvPr id="690" name="フローチャート: 判断 689">
          <a:extLst>
            <a:ext uri="{FF2B5EF4-FFF2-40B4-BE49-F238E27FC236}">
              <a16:creationId xmlns:a16="http://schemas.microsoft.com/office/drawing/2014/main" id="{B4430E0E-F9B0-4C92-8235-5B39FCF7924A}"/>
            </a:ext>
          </a:extLst>
        </xdr:cNvPr>
        <xdr:cNvSpPr/>
      </xdr:nvSpPr>
      <xdr:spPr>
        <a:xfrm>
          <a:off x="13096875" y="131508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44450</xdr:rowOff>
    </xdr:from>
    <xdr:to>
      <xdr:col>72</xdr:col>
      <xdr:colOff>38100</xdr:colOff>
      <xdr:row>80</xdr:row>
      <xdr:rowOff>146050</xdr:rowOff>
    </xdr:to>
    <xdr:sp macro="" textlink="">
      <xdr:nvSpPr>
        <xdr:cNvPr id="691" name="フローチャート: 判断 690">
          <a:extLst>
            <a:ext uri="{FF2B5EF4-FFF2-40B4-BE49-F238E27FC236}">
              <a16:creationId xmlns:a16="http://schemas.microsoft.com/office/drawing/2014/main" id="{3C64B6A6-48CC-4F03-99BF-0C2669DEA2AB}"/>
            </a:ext>
          </a:extLst>
        </xdr:cNvPr>
        <xdr:cNvSpPr/>
      </xdr:nvSpPr>
      <xdr:spPr>
        <a:xfrm>
          <a:off x="12296775" y="130016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15875</xdr:rowOff>
    </xdr:from>
    <xdr:to>
      <xdr:col>67</xdr:col>
      <xdr:colOff>101600</xdr:colOff>
      <xdr:row>78</xdr:row>
      <xdr:rowOff>117475</xdr:rowOff>
    </xdr:to>
    <xdr:sp macro="" textlink="">
      <xdr:nvSpPr>
        <xdr:cNvPr id="692" name="フローチャート: 判断 691">
          <a:extLst>
            <a:ext uri="{FF2B5EF4-FFF2-40B4-BE49-F238E27FC236}">
              <a16:creationId xmlns:a16="http://schemas.microsoft.com/office/drawing/2014/main" id="{EB7AF767-D98E-48C1-9E77-CF104951F572}"/>
            </a:ext>
          </a:extLst>
        </xdr:cNvPr>
        <xdr:cNvSpPr/>
      </xdr:nvSpPr>
      <xdr:spPr>
        <a:xfrm>
          <a:off x="11487150" y="12646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FE423D0D-DC82-47E5-907A-A92F93DB2F8C}"/>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1E53FF49-ABA1-4BF7-9B24-FE1974FF44CA}"/>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CE56F81F-D673-499F-9F27-82898F2165B7}"/>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D7A3F601-4439-4ABF-AD6F-44407A2161D2}"/>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103E1DFB-BCD8-4B21-967F-BEA3F1B9BF97}"/>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162561</xdr:rowOff>
    </xdr:from>
    <xdr:to>
      <xdr:col>85</xdr:col>
      <xdr:colOff>177800</xdr:colOff>
      <xdr:row>81</xdr:row>
      <xdr:rowOff>92711</xdr:rowOff>
    </xdr:to>
    <xdr:sp macro="" textlink="">
      <xdr:nvSpPr>
        <xdr:cNvPr id="698" name="楕円 697">
          <a:extLst>
            <a:ext uri="{FF2B5EF4-FFF2-40B4-BE49-F238E27FC236}">
              <a16:creationId xmlns:a16="http://schemas.microsoft.com/office/drawing/2014/main" id="{00CD15A7-3434-439A-AC5A-BDDE1A45873F}"/>
            </a:ext>
          </a:extLst>
        </xdr:cNvPr>
        <xdr:cNvSpPr/>
      </xdr:nvSpPr>
      <xdr:spPr>
        <a:xfrm>
          <a:off x="14649450" y="1311338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80</xdr:row>
      <xdr:rowOff>13988</xdr:rowOff>
    </xdr:from>
    <xdr:ext cx="405111" cy="259045"/>
    <xdr:sp macro="" textlink="">
      <xdr:nvSpPr>
        <xdr:cNvPr id="699" name="【図書館】&#10;有形固定資産減価償却率該当値テキスト">
          <a:extLst>
            <a:ext uri="{FF2B5EF4-FFF2-40B4-BE49-F238E27FC236}">
              <a16:creationId xmlns:a16="http://schemas.microsoft.com/office/drawing/2014/main" id="{3834AD31-28C1-4B1A-B5DE-6528A1A763A1}"/>
            </a:ext>
          </a:extLst>
        </xdr:cNvPr>
        <xdr:cNvSpPr txBox="1"/>
      </xdr:nvSpPr>
      <xdr:spPr>
        <a:xfrm>
          <a:off x="14744700" y="12964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116839</xdr:rowOff>
    </xdr:from>
    <xdr:to>
      <xdr:col>81</xdr:col>
      <xdr:colOff>101600</xdr:colOff>
      <xdr:row>81</xdr:row>
      <xdr:rowOff>46989</xdr:rowOff>
    </xdr:to>
    <xdr:sp macro="" textlink="">
      <xdr:nvSpPr>
        <xdr:cNvPr id="700" name="楕円 699">
          <a:extLst>
            <a:ext uri="{FF2B5EF4-FFF2-40B4-BE49-F238E27FC236}">
              <a16:creationId xmlns:a16="http://schemas.microsoft.com/office/drawing/2014/main" id="{4C6FCCB4-32C2-483C-8336-5D751AD48C9F}"/>
            </a:ext>
          </a:extLst>
        </xdr:cNvPr>
        <xdr:cNvSpPr/>
      </xdr:nvSpPr>
      <xdr:spPr>
        <a:xfrm>
          <a:off x="13887450" y="1307083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167639</xdr:rowOff>
    </xdr:from>
    <xdr:to>
      <xdr:col>85</xdr:col>
      <xdr:colOff>127000</xdr:colOff>
      <xdr:row>81</xdr:row>
      <xdr:rowOff>41911</xdr:rowOff>
    </xdr:to>
    <xdr:cxnSp macro="">
      <xdr:nvCxnSpPr>
        <xdr:cNvPr id="701" name="直線コネクタ 700">
          <a:extLst>
            <a:ext uri="{FF2B5EF4-FFF2-40B4-BE49-F238E27FC236}">
              <a16:creationId xmlns:a16="http://schemas.microsoft.com/office/drawing/2014/main" id="{46ABDA73-BBFC-4337-B922-E04D8861F398}"/>
            </a:ext>
          </a:extLst>
        </xdr:cNvPr>
        <xdr:cNvCxnSpPr/>
      </xdr:nvCxnSpPr>
      <xdr:spPr>
        <a:xfrm>
          <a:off x="13935075" y="13118464"/>
          <a:ext cx="762000" cy="4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73025</xdr:rowOff>
    </xdr:from>
    <xdr:to>
      <xdr:col>76</xdr:col>
      <xdr:colOff>165100</xdr:colOff>
      <xdr:row>81</xdr:row>
      <xdr:rowOff>3175</xdr:rowOff>
    </xdr:to>
    <xdr:sp macro="" textlink="">
      <xdr:nvSpPr>
        <xdr:cNvPr id="702" name="楕円 701">
          <a:extLst>
            <a:ext uri="{FF2B5EF4-FFF2-40B4-BE49-F238E27FC236}">
              <a16:creationId xmlns:a16="http://schemas.microsoft.com/office/drawing/2014/main" id="{F4800816-2680-4CE4-9ED0-694BB6930C98}"/>
            </a:ext>
          </a:extLst>
        </xdr:cNvPr>
        <xdr:cNvSpPr/>
      </xdr:nvSpPr>
      <xdr:spPr>
        <a:xfrm>
          <a:off x="13096875" y="130270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123825</xdr:rowOff>
    </xdr:from>
    <xdr:to>
      <xdr:col>81</xdr:col>
      <xdr:colOff>50800</xdr:colOff>
      <xdr:row>80</xdr:row>
      <xdr:rowOff>167639</xdr:rowOff>
    </xdr:to>
    <xdr:cxnSp macro="">
      <xdr:nvCxnSpPr>
        <xdr:cNvPr id="703" name="直線コネクタ 702">
          <a:extLst>
            <a:ext uri="{FF2B5EF4-FFF2-40B4-BE49-F238E27FC236}">
              <a16:creationId xmlns:a16="http://schemas.microsoft.com/office/drawing/2014/main" id="{B19759D5-0A98-484B-9531-9C695D725F69}"/>
            </a:ext>
          </a:extLst>
        </xdr:cNvPr>
        <xdr:cNvCxnSpPr/>
      </xdr:nvCxnSpPr>
      <xdr:spPr>
        <a:xfrm>
          <a:off x="13144500" y="13074650"/>
          <a:ext cx="790575"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29211</xdr:rowOff>
    </xdr:from>
    <xdr:to>
      <xdr:col>72</xdr:col>
      <xdr:colOff>38100</xdr:colOff>
      <xdr:row>80</xdr:row>
      <xdr:rowOff>130811</xdr:rowOff>
    </xdr:to>
    <xdr:sp macro="" textlink="">
      <xdr:nvSpPr>
        <xdr:cNvPr id="704" name="楕円 703">
          <a:extLst>
            <a:ext uri="{FF2B5EF4-FFF2-40B4-BE49-F238E27FC236}">
              <a16:creationId xmlns:a16="http://schemas.microsoft.com/office/drawing/2014/main" id="{02B76C35-6BB0-4BA6-A25D-F7924BDC0BE8}"/>
            </a:ext>
          </a:extLst>
        </xdr:cNvPr>
        <xdr:cNvSpPr/>
      </xdr:nvSpPr>
      <xdr:spPr>
        <a:xfrm>
          <a:off x="12296775" y="1298003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80011</xdr:rowOff>
    </xdr:from>
    <xdr:to>
      <xdr:col>76</xdr:col>
      <xdr:colOff>114300</xdr:colOff>
      <xdr:row>80</xdr:row>
      <xdr:rowOff>123825</xdr:rowOff>
    </xdr:to>
    <xdr:cxnSp macro="">
      <xdr:nvCxnSpPr>
        <xdr:cNvPr id="705" name="直線コネクタ 704">
          <a:extLst>
            <a:ext uri="{FF2B5EF4-FFF2-40B4-BE49-F238E27FC236}">
              <a16:creationId xmlns:a16="http://schemas.microsoft.com/office/drawing/2014/main" id="{86BD053C-C045-49BE-8054-9A4245C7078B}"/>
            </a:ext>
          </a:extLst>
        </xdr:cNvPr>
        <xdr:cNvCxnSpPr/>
      </xdr:nvCxnSpPr>
      <xdr:spPr>
        <a:xfrm>
          <a:off x="12344400" y="13037186"/>
          <a:ext cx="800100" cy="3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167657</xdr:rowOff>
    </xdr:from>
    <xdr:ext cx="405111" cy="259045"/>
    <xdr:sp macro="" textlink="">
      <xdr:nvSpPr>
        <xdr:cNvPr id="706" name="n_1aveValue【図書館】&#10;有形固定資産減価償却率">
          <a:extLst>
            <a:ext uri="{FF2B5EF4-FFF2-40B4-BE49-F238E27FC236}">
              <a16:creationId xmlns:a16="http://schemas.microsoft.com/office/drawing/2014/main" id="{9E02D601-5D2F-459C-B6B5-37586C0590A5}"/>
            </a:ext>
          </a:extLst>
        </xdr:cNvPr>
        <xdr:cNvSpPr txBox="1"/>
      </xdr:nvSpPr>
      <xdr:spPr>
        <a:xfrm>
          <a:off x="13745219"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127652</xdr:rowOff>
    </xdr:from>
    <xdr:ext cx="405111" cy="259045"/>
    <xdr:sp macro="" textlink="">
      <xdr:nvSpPr>
        <xdr:cNvPr id="707" name="n_2aveValue【図書館】&#10;有形固定資産減価償却率">
          <a:extLst>
            <a:ext uri="{FF2B5EF4-FFF2-40B4-BE49-F238E27FC236}">
              <a16:creationId xmlns:a16="http://schemas.microsoft.com/office/drawing/2014/main" id="{9D9C4432-0E74-49B7-8076-90750EE90F0E}"/>
            </a:ext>
          </a:extLst>
        </xdr:cNvPr>
        <xdr:cNvSpPr txBox="1"/>
      </xdr:nvSpPr>
      <xdr:spPr>
        <a:xfrm>
          <a:off x="12964169" y="1324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137177</xdr:rowOff>
    </xdr:from>
    <xdr:ext cx="405111" cy="259045"/>
    <xdr:sp macro="" textlink="">
      <xdr:nvSpPr>
        <xdr:cNvPr id="708" name="n_3aveValue【図書館】&#10;有形固定資産減価償却率">
          <a:extLst>
            <a:ext uri="{FF2B5EF4-FFF2-40B4-BE49-F238E27FC236}">
              <a16:creationId xmlns:a16="http://schemas.microsoft.com/office/drawing/2014/main" id="{C270611E-22E6-4F1C-8267-EA5A35EB0F2C}"/>
            </a:ext>
          </a:extLst>
        </xdr:cNvPr>
        <xdr:cNvSpPr txBox="1"/>
      </xdr:nvSpPr>
      <xdr:spPr>
        <a:xfrm>
          <a:off x="12164069" y="13094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134002</xdr:rowOff>
    </xdr:from>
    <xdr:ext cx="405111" cy="259045"/>
    <xdr:sp macro="" textlink="">
      <xdr:nvSpPr>
        <xdr:cNvPr id="709" name="n_4aveValue【図書館】&#10;有形固定資産減価償却率">
          <a:extLst>
            <a:ext uri="{FF2B5EF4-FFF2-40B4-BE49-F238E27FC236}">
              <a16:creationId xmlns:a16="http://schemas.microsoft.com/office/drawing/2014/main" id="{EA6B5FC9-E8E2-4CA7-9155-8A49568851FB}"/>
            </a:ext>
          </a:extLst>
        </xdr:cNvPr>
        <xdr:cNvSpPr txBox="1"/>
      </xdr:nvSpPr>
      <xdr:spPr>
        <a:xfrm>
          <a:off x="11354444" y="12440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63516</xdr:rowOff>
    </xdr:from>
    <xdr:ext cx="405111" cy="259045"/>
    <xdr:sp macro="" textlink="">
      <xdr:nvSpPr>
        <xdr:cNvPr id="710" name="n_1mainValue【図書館】&#10;有形固定資産減価償却率">
          <a:extLst>
            <a:ext uri="{FF2B5EF4-FFF2-40B4-BE49-F238E27FC236}">
              <a16:creationId xmlns:a16="http://schemas.microsoft.com/office/drawing/2014/main" id="{31C57249-F577-4BFE-A403-A8E6CE300A52}"/>
            </a:ext>
          </a:extLst>
        </xdr:cNvPr>
        <xdr:cNvSpPr txBox="1"/>
      </xdr:nvSpPr>
      <xdr:spPr>
        <a:xfrm>
          <a:off x="13745219" y="12858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19702</xdr:rowOff>
    </xdr:from>
    <xdr:ext cx="405111" cy="259045"/>
    <xdr:sp macro="" textlink="">
      <xdr:nvSpPr>
        <xdr:cNvPr id="711" name="n_2mainValue【図書館】&#10;有形固定資産減価償却率">
          <a:extLst>
            <a:ext uri="{FF2B5EF4-FFF2-40B4-BE49-F238E27FC236}">
              <a16:creationId xmlns:a16="http://schemas.microsoft.com/office/drawing/2014/main" id="{E1ECAD9D-C0D2-46C2-B6A1-DF9C43E75AAB}"/>
            </a:ext>
          </a:extLst>
        </xdr:cNvPr>
        <xdr:cNvSpPr txBox="1"/>
      </xdr:nvSpPr>
      <xdr:spPr>
        <a:xfrm>
          <a:off x="12964169" y="1281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147338</xdr:rowOff>
    </xdr:from>
    <xdr:ext cx="405111" cy="259045"/>
    <xdr:sp macro="" textlink="">
      <xdr:nvSpPr>
        <xdr:cNvPr id="712" name="n_3mainValue【図書館】&#10;有形固定資産減価償却率">
          <a:extLst>
            <a:ext uri="{FF2B5EF4-FFF2-40B4-BE49-F238E27FC236}">
              <a16:creationId xmlns:a16="http://schemas.microsoft.com/office/drawing/2014/main" id="{0E7A1B24-1708-4EB9-B36B-96A4D18BDF91}"/>
            </a:ext>
          </a:extLst>
        </xdr:cNvPr>
        <xdr:cNvSpPr txBox="1"/>
      </xdr:nvSpPr>
      <xdr:spPr>
        <a:xfrm>
          <a:off x="12164069" y="12774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3" name="正方形/長方形 712">
          <a:extLst>
            <a:ext uri="{FF2B5EF4-FFF2-40B4-BE49-F238E27FC236}">
              <a16:creationId xmlns:a16="http://schemas.microsoft.com/office/drawing/2014/main" id="{C45EB991-5B95-4A49-92EA-4CA25A4C6F33}"/>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714" name="正方形/長方形 713">
          <a:extLst>
            <a:ext uri="{FF2B5EF4-FFF2-40B4-BE49-F238E27FC236}">
              <a16:creationId xmlns:a16="http://schemas.microsoft.com/office/drawing/2014/main" id="{771BBCF4-55D9-41B7-A74C-B5117E7D1866}"/>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715" name="正方形/長方形 714">
          <a:extLst>
            <a:ext uri="{FF2B5EF4-FFF2-40B4-BE49-F238E27FC236}">
              <a16:creationId xmlns:a16="http://schemas.microsoft.com/office/drawing/2014/main" id="{F372CC95-C96A-48D9-9F7C-02AC2A0F19B0}"/>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716" name="正方形/長方形 715">
          <a:extLst>
            <a:ext uri="{FF2B5EF4-FFF2-40B4-BE49-F238E27FC236}">
              <a16:creationId xmlns:a16="http://schemas.microsoft.com/office/drawing/2014/main" id="{0CCFAB6E-6F4C-4204-BC2F-C8D6DF919E0E}"/>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717" name="正方形/長方形 716">
          <a:extLst>
            <a:ext uri="{FF2B5EF4-FFF2-40B4-BE49-F238E27FC236}">
              <a16:creationId xmlns:a16="http://schemas.microsoft.com/office/drawing/2014/main" id="{3D669C27-A96E-4E82-B725-355FE876022A}"/>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8" name="正方形/長方形 717">
          <a:extLst>
            <a:ext uri="{FF2B5EF4-FFF2-40B4-BE49-F238E27FC236}">
              <a16:creationId xmlns:a16="http://schemas.microsoft.com/office/drawing/2014/main" id="{0C03625E-1F39-4463-801C-0EA5A34F2159}"/>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9" name="テキスト ボックス 718">
          <a:extLst>
            <a:ext uri="{FF2B5EF4-FFF2-40B4-BE49-F238E27FC236}">
              <a16:creationId xmlns:a16="http://schemas.microsoft.com/office/drawing/2014/main" id="{9EF4BB52-4F38-4700-A070-DC973BB03068}"/>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0" name="直線コネクタ 719">
          <a:extLst>
            <a:ext uri="{FF2B5EF4-FFF2-40B4-BE49-F238E27FC236}">
              <a16:creationId xmlns:a16="http://schemas.microsoft.com/office/drawing/2014/main" id="{5AAB88DB-5701-458F-8EC0-9E48E75219C3}"/>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1" name="直線コネクタ 720">
          <a:extLst>
            <a:ext uri="{FF2B5EF4-FFF2-40B4-BE49-F238E27FC236}">
              <a16:creationId xmlns:a16="http://schemas.microsoft.com/office/drawing/2014/main" id="{B75D6D9A-FBC1-4403-9F1D-CF9C6A5C4447}"/>
            </a:ext>
          </a:extLst>
        </xdr:cNvPr>
        <xdr:cNvCxnSpPr/>
      </xdr:nvCxnSpPr>
      <xdr:spPr>
        <a:xfrm>
          <a:off x="16459200" y="1396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2" name="テキスト ボックス 721">
          <a:extLst>
            <a:ext uri="{FF2B5EF4-FFF2-40B4-BE49-F238E27FC236}">
              <a16:creationId xmlns:a16="http://schemas.microsoft.com/office/drawing/2014/main" id="{9A5C81DB-A902-4C1B-953F-F8A18E9A11D6}"/>
            </a:ext>
          </a:extLst>
        </xdr:cNvPr>
        <xdr:cNvSpPr txBox="1"/>
      </xdr:nvSpPr>
      <xdr:spPr>
        <a:xfrm>
          <a:off x="16052346"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3" name="直線コネクタ 722">
          <a:extLst>
            <a:ext uri="{FF2B5EF4-FFF2-40B4-BE49-F238E27FC236}">
              <a16:creationId xmlns:a16="http://schemas.microsoft.com/office/drawing/2014/main" id="{51EA4F59-F379-4769-98CE-D6D1233CB773}"/>
            </a:ext>
          </a:extLst>
        </xdr:cNvPr>
        <xdr:cNvCxnSpPr/>
      </xdr:nvCxnSpPr>
      <xdr:spPr>
        <a:xfrm>
          <a:off x="16459200" y="1353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4" name="テキスト ボックス 723">
          <a:extLst>
            <a:ext uri="{FF2B5EF4-FFF2-40B4-BE49-F238E27FC236}">
              <a16:creationId xmlns:a16="http://schemas.microsoft.com/office/drawing/2014/main" id="{AD30CD91-E131-42CC-A03C-FBCB82BE68FE}"/>
            </a:ext>
          </a:extLst>
        </xdr:cNvPr>
        <xdr:cNvSpPr txBox="1"/>
      </xdr:nvSpPr>
      <xdr:spPr>
        <a:xfrm>
          <a:off x="16052346"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5" name="直線コネクタ 724">
          <a:extLst>
            <a:ext uri="{FF2B5EF4-FFF2-40B4-BE49-F238E27FC236}">
              <a16:creationId xmlns:a16="http://schemas.microsoft.com/office/drawing/2014/main" id="{136D0766-635E-4F54-955C-DD9DE5D5FAAD}"/>
            </a:ext>
          </a:extLst>
        </xdr:cNvPr>
        <xdr:cNvCxnSpPr/>
      </xdr:nvCxnSpPr>
      <xdr:spPr>
        <a:xfrm>
          <a:off x="16459200" y="1310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6" name="テキスト ボックス 725">
          <a:extLst>
            <a:ext uri="{FF2B5EF4-FFF2-40B4-BE49-F238E27FC236}">
              <a16:creationId xmlns:a16="http://schemas.microsoft.com/office/drawing/2014/main" id="{2A90416C-DEB0-4257-821F-34108E9AE9EC}"/>
            </a:ext>
          </a:extLst>
        </xdr:cNvPr>
        <xdr:cNvSpPr txBox="1"/>
      </xdr:nvSpPr>
      <xdr:spPr>
        <a:xfrm>
          <a:off x="16052346"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7" name="直線コネクタ 726">
          <a:extLst>
            <a:ext uri="{FF2B5EF4-FFF2-40B4-BE49-F238E27FC236}">
              <a16:creationId xmlns:a16="http://schemas.microsoft.com/office/drawing/2014/main" id="{B7C392B5-356C-47D5-B30F-3A3D3DF02549}"/>
            </a:ext>
          </a:extLst>
        </xdr:cNvPr>
        <xdr:cNvCxnSpPr/>
      </xdr:nvCxnSpPr>
      <xdr:spPr>
        <a:xfrm>
          <a:off x="16459200" y="1266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8" name="テキスト ボックス 727">
          <a:extLst>
            <a:ext uri="{FF2B5EF4-FFF2-40B4-BE49-F238E27FC236}">
              <a16:creationId xmlns:a16="http://schemas.microsoft.com/office/drawing/2014/main" id="{EA8C82A8-DF2F-4460-9D4A-66E937811206}"/>
            </a:ext>
          </a:extLst>
        </xdr:cNvPr>
        <xdr:cNvSpPr txBox="1"/>
      </xdr:nvSpPr>
      <xdr:spPr>
        <a:xfrm>
          <a:off x="16052346"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9" name="直線コネクタ 728">
          <a:extLst>
            <a:ext uri="{FF2B5EF4-FFF2-40B4-BE49-F238E27FC236}">
              <a16:creationId xmlns:a16="http://schemas.microsoft.com/office/drawing/2014/main" id="{03CA11F7-509D-4E2F-98D9-674FF09399EE}"/>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0" name="テキスト ボックス 729">
          <a:extLst>
            <a:ext uri="{FF2B5EF4-FFF2-40B4-BE49-F238E27FC236}">
              <a16:creationId xmlns:a16="http://schemas.microsoft.com/office/drawing/2014/main" id="{0BDE554D-88B9-4764-A59C-05A6BC625968}"/>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1" name="【図書館】&#10;一人当たり面積グラフ枠">
          <a:extLst>
            <a:ext uri="{FF2B5EF4-FFF2-40B4-BE49-F238E27FC236}">
              <a16:creationId xmlns:a16="http://schemas.microsoft.com/office/drawing/2014/main" id="{65E173C3-E248-4E5E-907F-B32F4291F9BC}"/>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79</xdr:row>
      <xdr:rowOff>49530</xdr:rowOff>
    </xdr:from>
    <xdr:to>
      <xdr:col>116</xdr:col>
      <xdr:colOff>62864</xdr:colOff>
      <xdr:row>85</xdr:row>
      <xdr:rowOff>118111</xdr:rowOff>
    </xdr:to>
    <xdr:cxnSp macro="">
      <xdr:nvCxnSpPr>
        <xdr:cNvPr id="732" name="直線コネクタ 731">
          <a:extLst>
            <a:ext uri="{FF2B5EF4-FFF2-40B4-BE49-F238E27FC236}">
              <a16:creationId xmlns:a16="http://schemas.microsoft.com/office/drawing/2014/main" id="{131C6A36-C984-402B-B467-0209A220FEB7}"/>
            </a:ext>
          </a:extLst>
        </xdr:cNvPr>
        <xdr:cNvCxnSpPr/>
      </xdr:nvCxnSpPr>
      <xdr:spPr>
        <a:xfrm flipV="1">
          <a:off x="19952970" y="12838430"/>
          <a:ext cx="1269" cy="1046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121938</xdr:rowOff>
    </xdr:from>
    <xdr:ext cx="469744" cy="259045"/>
    <xdr:sp macro="" textlink="">
      <xdr:nvSpPr>
        <xdr:cNvPr id="733" name="【図書館】&#10;一人当たり面積最小値テキスト">
          <a:extLst>
            <a:ext uri="{FF2B5EF4-FFF2-40B4-BE49-F238E27FC236}">
              <a16:creationId xmlns:a16="http://schemas.microsoft.com/office/drawing/2014/main" id="{B92516C6-8C37-498D-9F12-5F7E3582EA85}"/>
            </a:ext>
          </a:extLst>
        </xdr:cNvPr>
        <xdr:cNvSpPr txBox="1"/>
      </xdr:nvSpPr>
      <xdr:spPr>
        <a:xfrm>
          <a:off x="20002500" y="1388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734" name="直線コネクタ 733">
          <a:extLst>
            <a:ext uri="{FF2B5EF4-FFF2-40B4-BE49-F238E27FC236}">
              <a16:creationId xmlns:a16="http://schemas.microsoft.com/office/drawing/2014/main" id="{09FB0CBD-0987-4161-AD84-17823F5135EF}"/>
            </a:ext>
          </a:extLst>
        </xdr:cNvPr>
        <xdr:cNvCxnSpPr/>
      </xdr:nvCxnSpPr>
      <xdr:spPr>
        <a:xfrm>
          <a:off x="19878675" y="138849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167657</xdr:rowOff>
    </xdr:from>
    <xdr:ext cx="469744" cy="259045"/>
    <xdr:sp macro="" textlink="">
      <xdr:nvSpPr>
        <xdr:cNvPr id="735" name="【図書館】&#10;一人当たり面積最大値テキスト">
          <a:extLst>
            <a:ext uri="{FF2B5EF4-FFF2-40B4-BE49-F238E27FC236}">
              <a16:creationId xmlns:a16="http://schemas.microsoft.com/office/drawing/2014/main" id="{FA9CC623-125C-4650-BE03-8CA3E4C979F6}"/>
            </a:ext>
          </a:extLst>
        </xdr:cNvPr>
        <xdr:cNvSpPr txBox="1"/>
      </xdr:nvSpPr>
      <xdr:spPr>
        <a:xfrm>
          <a:off x="20002500" y="1263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36" name="直線コネクタ 735">
          <a:extLst>
            <a:ext uri="{FF2B5EF4-FFF2-40B4-BE49-F238E27FC236}">
              <a16:creationId xmlns:a16="http://schemas.microsoft.com/office/drawing/2014/main" id="{45866AA0-7F9C-4160-B0AD-362BA8A2A0A4}"/>
            </a:ext>
          </a:extLst>
        </xdr:cNvPr>
        <xdr:cNvCxnSpPr/>
      </xdr:nvCxnSpPr>
      <xdr:spPr>
        <a:xfrm>
          <a:off x="19878675" y="128384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160038</xdr:rowOff>
    </xdr:from>
    <xdr:ext cx="469744" cy="259045"/>
    <xdr:sp macro="" textlink="">
      <xdr:nvSpPr>
        <xdr:cNvPr id="737" name="【図書館】&#10;一人当たり面積平均値テキスト">
          <a:extLst>
            <a:ext uri="{FF2B5EF4-FFF2-40B4-BE49-F238E27FC236}">
              <a16:creationId xmlns:a16="http://schemas.microsoft.com/office/drawing/2014/main" id="{240BFA13-F047-4D16-AE99-3C5636C3E7AB}"/>
            </a:ext>
          </a:extLst>
        </xdr:cNvPr>
        <xdr:cNvSpPr txBox="1"/>
      </xdr:nvSpPr>
      <xdr:spPr>
        <a:xfrm>
          <a:off x="20002500" y="1360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738" name="フローチャート: 判断 737">
          <a:extLst>
            <a:ext uri="{FF2B5EF4-FFF2-40B4-BE49-F238E27FC236}">
              <a16:creationId xmlns:a16="http://schemas.microsoft.com/office/drawing/2014/main" id="{9795A788-D0D2-4932-9B58-5C2A09EE66B5}"/>
            </a:ext>
          </a:extLst>
        </xdr:cNvPr>
        <xdr:cNvSpPr/>
      </xdr:nvSpPr>
      <xdr:spPr>
        <a:xfrm>
          <a:off x="19897725" y="1360868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10161</xdr:rowOff>
    </xdr:from>
    <xdr:to>
      <xdr:col>112</xdr:col>
      <xdr:colOff>38100</xdr:colOff>
      <xdr:row>84</xdr:row>
      <xdr:rowOff>111761</xdr:rowOff>
    </xdr:to>
    <xdr:sp macro="" textlink="">
      <xdr:nvSpPr>
        <xdr:cNvPr id="739" name="フローチャート: 判断 738">
          <a:extLst>
            <a:ext uri="{FF2B5EF4-FFF2-40B4-BE49-F238E27FC236}">
              <a16:creationId xmlns:a16="http://schemas.microsoft.com/office/drawing/2014/main" id="{D2BB0BD6-C4F4-42F1-8624-D325B8F1382A}"/>
            </a:ext>
          </a:extLst>
        </xdr:cNvPr>
        <xdr:cNvSpPr/>
      </xdr:nvSpPr>
      <xdr:spPr>
        <a:xfrm>
          <a:off x="19154775" y="1360868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10161</xdr:rowOff>
    </xdr:from>
    <xdr:to>
      <xdr:col>107</xdr:col>
      <xdr:colOff>101600</xdr:colOff>
      <xdr:row>84</xdr:row>
      <xdr:rowOff>111761</xdr:rowOff>
    </xdr:to>
    <xdr:sp macro="" textlink="">
      <xdr:nvSpPr>
        <xdr:cNvPr id="740" name="フローチャート: 判断 739">
          <a:extLst>
            <a:ext uri="{FF2B5EF4-FFF2-40B4-BE49-F238E27FC236}">
              <a16:creationId xmlns:a16="http://schemas.microsoft.com/office/drawing/2014/main" id="{2854750F-1EC6-43E6-AEF3-58855964B3BA}"/>
            </a:ext>
          </a:extLst>
        </xdr:cNvPr>
        <xdr:cNvSpPr/>
      </xdr:nvSpPr>
      <xdr:spPr>
        <a:xfrm>
          <a:off x="18345150" y="1360868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170180</xdr:rowOff>
    </xdr:from>
    <xdr:to>
      <xdr:col>102</xdr:col>
      <xdr:colOff>165100</xdr:colOff>
      <xdr:row>83</xdr:row>
      <xdr:rowOff>100330</xdr:rowOff>
    </xdr:to>
    <xdr:sp macro="" textlink="">
      <xdr:nvSpPr>
        <xdr:cNvPr id="741" name="フローチャート: 判断 740">
          <a:extLst>
            <a:ext uri="{FF2B5EF4-FFF2-40B4-BE49-F238E27FC236}">
              <a16:creationId xmlns:a16="http://schemas.microsoft.com/office/drawing/2014/main" id="{36AF7732-CC36-469A-BCA8-7776C9089C3E}"/>
            </a:ext>
          </a:extLst>
        </xdr:cNvPr>
        <xdr:cNvSpPr/>
      </xdr:nvSpPr>
      <xdr:spPr>
        <a:xfrm>
          <a:off x="17554575" y="1343850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742" name="フローチャート: 判断 741">
          <a:extLst>
            <a:ext uri="{FF2B5EF4-FFF2-40B4-BE49-F238E27FC236}">
              <a16:creationId xmlns:a16="http://schemas.microsoft.com/office/drawing/2014/main" id="{6AE2246B-29EF-42BF-8A2E-9F9F983F5D9B}"/>
            </a:ext>
          </a:extLst>
        </xdr:cNvPr>
        <xdr:cNvSpPr/>
      </xdr:nvSpPr>
      <xdr:spPr>
        <a:xfrm>
          <a:off x="16754475" y="1360868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9742DBA8-3A56-486E-8EA0-A2DD2FAF65FF}"/>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4A4B77AC-5A7D-4179-8FE7-9D04C2ACF6D9}"/>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F086AA6A-0030-43BE-9BEA-702F8F4AEBFC}"/>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763067B5-68EA-4AB4-8DE9-00DF88E5B847}"/>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1DE76AFF-4E01-4C79-8A9C-20474CEEB187}"/>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170180</xdr:rowOff>
    </xdr:from>
    <xdr:to>
      <xdr:col>116</xdr:col>
      <xdr:colOff>114300</xdr:colOff>
      <xdr:row>79</xdr:row>
      <xdr:rowOff>100330</xdr:rowOff>
    </xdr:to>
    <xdr:sp macro="" textlink="">
      <xdr:nvSpPr>
        <xdr:cNvPr id="748" name="楕円 747">
          <a:extLst>
            <a:ext uri="{FF2B5EF4-FFF2-40B4-BE49-F238E27FC236}">
              <a16:creationId xmlns:a16="http://schemas.microsoft.com/office/drawing/2014/main" id="{F259899A-6C23-4FBE-855E-D43C695DAF3A}"/>
            </a:ext>
          </a:extLst>
        </xdr:cNvPr>
        <xdr:cNvSpPr/>
      </xdr:nvSpPr>
      <xdr:spPr>
        <a:xfrm>
          <a:off x="19897725" y="1279080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123207</xdr:rowOff>
    </xdr:from>
    <xdr:ext cx="469744" cy="259045"/>
    <xdr:sp macro="" textlink="">
      <xdr:nvSpPr>
        <xdr:cNvPr id="749" name="【図書館】&#10;一人当たり面積該当値テキスト">
          <a:extLst>
            <a:ext uri="{FF2B5EF4-FFF2-40B4-BE49-F238E27FC236}">
              <a16:creationId xmlns:a16="http://schemas.microsoft.com/office/drawing/2014/main" id="{2C86B6FA-B80B-422D-9A7E-DCA31F82800E}"/>
            </a:ext>
          </a:extLst>
        </xdr:cNvPr>
        <xdr:cNvSpPr txBox="1"/>
      </xdr:nvSpPr>
      <xdr:spPr>
        <a:xfrm>
          <a:off x="20002500" y="1275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44450</xdr:rowOff>
    </xdr:from>
    <xdr:to>
      <xdr:col>112</xdr:col>
      <xdr:colOff>38100</xdr:colOff>
      <xdr:row>79</xdr:row>
      <xdr:rowOff>146050</xdr:rowOff>
    </xdr:to>
    <xdr:sp macro="" textlink="">
      <xdr:nvSpPr>
        <xdr:cNvPr id="750" name="楕円 749">
          <a:extLst>
            <a:ext uri="{FF2B5EF4-FFF2-40B4-BE49-F238E27FC236}">
              <a16:creationId xmlns:a16="http://schemas.microsoft.com/office/drawing/2014/main" id="{81809988-760B-40B1-908A-1A4BACCFCF16}"/>
            </a:ext>
          </a:extLst>
        </xdr:cNvPr>
        <xdr:cNvSpPr/>
      </xdr:nvSpPr>
      <xdr:spPr>
        <a:xfrm>
          <a:off x="19154775" y="128397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49530</xdr:rowOff>
    </xdr:from>
    <xdr:to>
      <xdr:col>116</xdr:col>
      <xdr:colOff>63500</xdr:colOff>
      <xdr:row>79</xdr:row>
      <xdr:rowOff>95250</xdr:rowOff>
    </xdr:to>
    <xdr:cxnSp macro="">
      <xdr:nvCxnSpPr>
        <xdr:cNvPr id="751" name="直線コネクタ 750">
          <a:extLst>
            <a:ext uri="{FF2B5EF4-FFF2-40B4-BE49-F238E27FC236}">
              <a16:creationId xmlns:a16="http://schemas.microsoft.com/office/drawing/2014/main" id="{8CC47D67-E52C-46FD-953F-BA4C055B854C}"/>
            </a:ext>
          </a:extLst>
        </xdr:cNvPr>
        <xdr:cNvCxnSpPr/>
      </xdr:nvCxnSpPr>
      <xdr:spPr>
        <a:xfrm flipV="1">
          <a:off x="19202400" y="12838430"/>
          <a:ext cx="752475"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44450</xdr:rowOff>
    </xdr:from>
    <xdr:to>
      <xdr:col>107</xdr:col>
      <xdr:colOff>101600</xdr:colOff>
      <xdr:row>79</xdr:row>
      <xdr:rowOff>146050</xdr:rowOff>
    </xdr:to>
    <xdr:sp macro="" textlink="">
      <xdr:nvSpPr>
        <xdr:cNvPr id="752" name="楕円 751">
          <a:extLst>
            <a:ext uri="{FF2B5EF4-FFF2-40B4-BE49-F238E27FC236}">
              <a16:creationId xmlns:a16="http://schemas.microsoft.com/office/drawing/2014/main" id="{8F14AAEC-9758-439A-AB56-CEDFEBCA3ECD}"/>
            </a:ext>
          </a:extLst>
        </xdr:cNvPr>
        <xdr:cNvSpPr/>
      </xdr:nvSpPr>
      <xdr:spPr>
        <a:xfrm>
          <a:off x="18345150" y="128397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95250</xdr:rowOff>
    </xdr:from>
    <xdr:to>
      <xdr:col>111</xdr:col>
      <xdr:colOff>177800</xdr:colOff>
      <xdr:row>79</xdr:row>
      <xdr:rowOff>95250</xdr:rowOff>
    </xdr:to>
    <xdr:cxnSp macro="">
      <xdr:nvCxnSpPr>
        <xdr:cNvPr id="753" name="直線コネクタ 752">
          <a:extLst>
            <a:ext uri="{FF2B5EF4-FFF2-40B4-BE49-F238E27FC236}">
              <a16:creationId xmlns:a16="http://schemas.microsoft.com/office/drawing/2014/main" id="{228A7FD9-F134-40CB-A5FA-F95B47FD5D7E}"/>
            </a:ext>
          </a:extLst>
        </xdr:cNvPr>
        <xdr:cNvCxnSpPr/>
      </xdr:nvCxnSpPr>
      <xdr:spPr>
        <a:xfrm>
          <a:off x="18392775" y="128873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44450</xdr:rowOff>
    </xdr:from>
    <xdr:to>
      <xdr:col>102</xdr:col>
      <xdr:colOff>165100</xdr:colOff>
      <xdr:row>79</xdr:row>
      <xdr:rowOff>146050</xdr:rowOff>
    </xdr:to>
    <xdr:sp macro="" textlink="">
      <xdr:nvSpPr>
        <xdr:cNvPr id="754" name="楕円 753">
          <a:extLst>
            <a:ext uri="{FF2B5EF4-FFF2-40B4-BE49-F238E27FC236}">
              <a16:creationId xmlns:a16="http://schemas.microsoft.com/office/drawing/2014/main" id="{FA63BD1A-AC6B-4929-A608-CAF7E2FC9B12}"/>
            </a:ext>
          </a:extLst>
        </xdr:cNvPr>
        <xdr:cNvSpPr/>
      </xdr:nvSpPr>
      <xdr:spPr>
        <a:xfrm>
          <a:off x="17554575" y="128397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95250</xdr:rowOff>
    </xdr:from>
    <xdr:to>
      <xdr:col>107</xdr:col>
      <xdr:colOff>50800</xdr:colOff>
      <xdr:row>79</xdr:row>
      <xdr:rowOff>95250</xdr:rowOff>
    </xdr:to>
    <xdr:cxnSp macro="">
      <xdr:nvCxnSpPr>
        <xdr:cNvPr id="755" name="直線コネクタ 754">
          <a:extLst>
            <a:ext uri="{FF2B5EF4-FFF2-40B4-BE49-F238E27FC236}">
              <a16:creationId xmlns:a16="http://schemas.microsoft.com/office/drawing/2014/main" id="{98A5B3ED-0A25-487D-B009-A570415C208A}"/>
            </a:ext>
          </a:extLst>
        </xdr:cNvPr>
        <xdr:cNvCxnSpPr/>
      </xdr:nvCxnSpPr>
      <xdr:spPr>
        <a:xfrm>
          <a:off x="17602200" y="128873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102888</xdr:rowOff>
    </xdr:from>
    <xdr:ext cx="469744" cy="259045"/>
    <xdr:sp macro="" textlink="">
      <xdr:nvSpPr>
        <xdr:cNvPr id="756" name="n_1aveValue【図書館】&#10;一人当たり面積">
          <a:extLst>
            <a:ext uri="{FF2B5EF4-FFF2-40B4-BE49-F238E27FC236}">
              <a16:creationId xmlns:a16="http://schemas.microsoft.com/office/drawing/2014/main" id="{EC02D260-8CE9-4597-8A16-AC2A4C33EDD6}"/>
            </a:ext>
          </a:extLst>
        </xdr:cNvPr>
        <xdr:cNvSpPr txBox="1"/>
      </xdr:nvSpPr>
      <xdr:spPr>
        <a:xfrm>
          <a:off x="18983402" y="1370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102888</xdr:rowOff>
    </xdr:from>
    <xdr:ext cx="469744" cy="259045"/>
    <xdr:sp macro="" textlink="">
      <xdr:nvSpPr>
        <xdr:cNvPr id="757" name="n_2aveValue【図書館】&#10;一人当たり面積">
          <a:extLst>
            <a:ext uri="{FF2B5EF4-FFF2-40B4-BE49-F238E27FC236}">
              <a16:creationId xmlns:a16="http://schemas.microsoft.com/office/drawing/2014/main" id="{07F92BE0-7B52-46F5-9114-3C26022DA535}"/>
            </a:ext>
          </a:extLst>
        </xdr:cNvPr>
        <xdr:cNvSpPr txBox="1"/>
      </xdr:nvSpPr>
      <xdr:spPr>
        <a:xfrm>
          <a:off x="18183302" y="1370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91457</xdr:rowOff>
    </xdr:from>
    <xdr:ext cx="469744" cy="259045"/>
    <xdr:sp macro="" textlink="">
      <xdr:nvSpPr>
        <xdr:cNvPr id="758" name="n_3aveValue【図書館】&#10;一人当たり面積">
          <a:extLst>
            <a:ext uri="{FF2B5EF4-FFF2-40B4-BE49-F238E27FC236}">
              <a16:creationId xmlns:a16="http://schemas.microsoft.com/office/drawing/2014/main" id="{D51A2A7A-C149-418D-A53D-3BA98BD1B78A}"/>
            </a:ext>
          </a:extLst>
        </xdr:cNvPr>
        <xdr:cNvSpPr txBox="1"/>
      </xdr:nvSpPr>
      <xdr:spPr>
        <a:xfrm>
          <a:off x="17383202" y="1352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759" name="n_4aveValue【図書館】&#10;一人当たり面積">
          <a:extLst>
            <a:ext uri="{FF2B5EF4-FFF2-40B4-BE49-F238E27FC236}">
              <a16:creationId xmlns:a16="http://schemas.microsoft.com/office/drawing/2014/main" id="{CD5AA597-EF5F-4F8F-B09B-9450D3C06F9D}"/>
            </a:ext>
          </a:extLst>
        </xdr:cNvPr>
        <xdr:cNvSpPr txBox="1"/>
      </xdr:nvSpPr>
      <xdr:spPr>
        <a:xfrm>
          <a:off x="16592627" y="1340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162577</xdr:rowOff>
    </xdr:from>
    <xdr:ext cx="469744" cy="259045"/>
    <xdr:sp macro="" textlink="">
      <xdr:nvSpPr>
        <xdr:cNvPr id="760" name="n_1mainValue【図書館】&#10;一人当たり面積">
          <a:extLst>
            <a:ext uri="{FF2B5EF4-FFF2-40B4-BE49-F238E27FC236}">
              <a16:creationId xmlns:a16="http://schemas.microsoft.com/office/drawing/2014/main" id="{6883DF10-EA04-466A-A229-D99DD9F37809}"/>
            </a:ext>
          </a:extLst>
        </xdr:cNvPr>
        <xdr:cNvSpPr txBox="1"/>
      </xdr:nvSpPr>
      <xdr:spPr>
        <a:xfrm>
          <a:off x="18983402" y="1262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162577</xdr:rowOff>
    </xdr:from>
    <xdr:ext cx="469744" cy="259045"/>
    <xdr:sp macro="" textlink="">
      <xdr:nvSpPr>
        <xdr:cNvPr id="761" name="n_2mainValue【図書館】&#10;一人当たり面積">
          <a:extLst>
            <a:ext uri="{FF2B5EF4-FFF2-40B4-BE49-F238E27FC236}">
              <a16:creationId xmlns:a16="http://schemas.microsoft.com/office/drawing/2014/main" id="{739BB364-2DFA-4516-AA17-8660C6177C8B}"/>
            </a:ext>
          </a:extLst>
        </xdr:cNvPr>
        <xdr:cNvSpPr txBox="1"/>
      </xdr:nvSpPr>
      <xdr:spPr>
        <a:xfrm>
          <a:off x="18183302" y="1262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162577</xdr:rowOff>
    </xdr:from>
    <xdr:ext cx="469744" cy="259045"/>
    <xdr:sp macro="" textlink="">
      <xdr:nvSpPr>
        <xdr:cNvPr id="762" name="n_3mainValue【図書館】&#10;一人当たり面積">
          <a:extLst>
            <a:ext uri="{FF2B5EF4-FFF2-40B4-BE49-F238E27FC236}">
              <a16:creationId xmlns:a16="http://schemas.microsoft.com/office/drawing/2014/main" id="{CCE47078-7B6B-4486-B9FE-AF086B8D5B69}"/>
            </a:ext>
          </a:extLst>
        </xdr:cNvPr>
        <xdr:cNvSpPr txBox="1"/>
      </xdr:nvSpPr>
      <xdr:spPr>
        <a:xfrm>
          <a:off x="17383202" y="1262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3" name="正方形/長方形 762">
          <a:extLst>
            <a:ext uri="{FF2B5EF4-FFF2-40B4-BE49-F238E27FC236}">
              <a16:creationId xmlns:a16="http://schemas.microsoft.com/office/drawing/2014/main" id="{7B4CDC6C-FEBA-48CD-B833-1F717B53E59D}"/>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764" name="正方形/長方形 763">
          <a:extLst>
            <a:ext uri="{FF2B5EF4-FFF2-40B4-BE49-F238E27FC236}">
              <a16:creationId xmlns:a16="http://schemas.microsoft.com/office/drawing/2014/main" id="{2006B92D-08D8-48B2-87E2-9017AFA18E75}"/>
            </a:ext>
          </a:extLst>
        </xdr:cNvPr>
        <xdr:cNvSpPr/>
      </xdr:nvSpPr>
      <xdr:spPr>
        <a:xfrm>
          <a:off x="11658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765" name="正方形/長方形 764">
          <a:extLst>
            <a:ext uri="{FF2B5EF4-FFF2-40B4-BE49-F238E27FC236}">
              <a16:creationId xmlns:a16="http://schemas.microsoft.com/office/drawing/2014/main" id="{E3504286-7D91-41E8-AC89-E7F7ED6632AD}"/>
            </a:ext>
          </a:extLst>
        </xdr:cNvPr>
        <xdr:cNvSpPr/>
      </xdr:nvSpPr>
      <xdr:spPr>
        <a:xfrm>
          <a:off x="11658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766" name="正方形/長方形 765">
          <a:extLst>
            <a:ext uri="{FF2B5EF4-FFF2-40B4-BE49-F238E27FC236}">
              <a16:creationId xmlns:a16="http://schemas.microsoft.com/office/drawing/2014/main" id="{47D83338-77B3-49B3-B67F-C63EC9B85896}"/>
            </a:ext>
          </a:extLst>
        </xdr:cNvPr>
        <xdr:cNvSpPr/>
      </xdr:nvSpPr>
      <xdr:spPr>
        <a:xfrm>
          <a:off x="13154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767" name="正方形/長方形 766">
          <a:extLst>
            <a:ext uri="{FF2B5EF4-FFF2-40B4-BE49-F238E27FC236}">
              <a16:creationId xmlns:a16="http://schemas.microsoft.com/office/drawing/2014/main" id="{179698A2-8AD8-45F8-A34B-9E76091AC0E6}"/>
            </a:ext>
          </a:extLst>
        </xdr:cNvPr>
        <xdr:cNvSpPr/>
      </xdr:nvSpPr>
      <xdr:spPr>
        <a:xfrm>
          <a:off x="13154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正方形/長方形 767">
          <a:extLst>
            <a:ext uri="{FF2B5EF4-FFF2-40B4-BE49-F238E27FC236}">
              <a16:creationId xmlns:a16="http://schemas.microsoft.com/office/drawing/2014/main" id="{B0256753-46AB-4DBE-B35B-880073E08B4D}"/>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9" name="テキスト ボックス 768">
          <a:extLst>
            <a:ext uri="{FF2B5EF4-FFF2-40B4-BE49-F238E27FC236}">
              <a16:creationId xmlns:a16="http://schemas.microsoft.com/office/drawing/2014/main" id="{A6BC71EE-2771-47EE-9C2E-2B75C456F130}"/>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0" name="直線コネクタ 769">
          <a:extLst>
            <a:ext uri="{FF2B5EF4-FFF2-40B4-BE49-F238E27FC236}">
              <a16:creationId xmlns:a16="http://schemas.microsoft.com/office/drawing/2014/main" id="{3586E940-3F2E-476E-87D2-AE69127637F8}"/>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71" name="テキスト ボックス 770">
          <a:extLst>
            <a:ext uri="{FF2B5EF4-FFF2-40B4-BE49-F238E27FC236}">
              <a16:creationId xmlns:a16="http://schemas.microsoft.com/office/drawing/2014/main" id="{5C71BE0A-9EB2-4453-AE69-71EE9106999D}"/>
            </a:ext>
          </a:extLst>
        </xdr:cNvPr>
        <xdr:cNvSpPr txBox="1"/>
      </xdr:nvSpPr>
      <xdr:spPr>
        <a:xfrm>
          <a:off x="107945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72" name="直線コネクタ 771">
          <a:extLst>
            <a:ext uri="{FF2B5EF4-FFF2-40B4-BE49-F238E27FC236}">
              <a16:creationId xmlns:a16="http://schemas.microsoft.com/office/drawing/2014/main" id="{BBAAF894-734A-42EB-9924-DCE19B33FB8D}"/>
            </a:ext>
          </a:extLst>
        </xdr:cNvPr>
        <xdr:cNvCxnSpPr/>
      </xdr:nvCxnSpPr>
      <xdr:spPr>
        <a:xfrm>
          <a:off x="11210925" y="176403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73" name="テキスト ボックス 772">
          <a:extLst>
            <a:ext uri="{FF2B5EF4-FFF2-40B4-BE49-F238E27FC236}">
              <a16:creationId xmlns:a16="http://schemas.microsoft.com/office/drawing/2014/main" id="{E9D8EEED-832E-49D7-8E77-C219ECC7B2A4}"/>
            </a:ext>
          </a:extLst>
        </xdr:cNvPr>
        <xdr:cNvSpPr txBox="1"/>
      </xdr:nvSpPr>
      <xdr:spPr>
        <a:xfrm>
          <a:off x="107945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4" name="直線コネクタ 773">
          <a:extLst>
            <a:ext uri="{FF2B5EF4-FFF2-40B4-BE49-F238E27FC236}">
              <a16:creationId xmlns:a16="http://schemas.microsoft.com/office/drawing/2014/main" id="{5ABC0630-DB08-432F-80C2-2C276F856E6C}"/>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5" name="テキスト ボックス 774">
          <a:extLst>
            <a:ext uri="{FF2B5EF4-FFF2-40B4-BE49-F238E27FC236}">
              <a16:creationId xmlns:a16="http://schemas.microsoft.com/office/drawing/2014/main" id="{17558B93-A7EF-4D4E-A3DB-0390E012A961}"/>
            </a:ext>
          </a:extLst>
        </xdr:cNvPr>
        <xdr:cNvSpPr txBox="1"/>
      </xdr:nvSpPr>
      <xdr:spPr>
        <a:xfrm>
          <a:off x="10845966"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6" name="直線コネクタ 775">
          <a:extLst>
            <a:ext uri="{FF2B5EF4-FFF2-40B4-BE49-F238E27FC236}">
              <a16:creationId xmlns:a16="http://schemas.microsoft.com/office/drawing/2014/main" id="{3E138738-5809-4127-907C-E8B423F7FA37}"/>
            </a:ext>
          </a:extLst>
        </xdr:cNvPr>
        <xdr:cNvCxnSpPr/>
      </xdr:nvCxnSpPr>
      <xdr:spPr>
        <a:xfrm>
          <a:off x="11210925" y="1691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7" name="テキスト ボックス 776">
          <a:extLst>
            <a:ext uri="{FF2B5EF4-FFF2-40B4-BE49-F238E27FC236}">
              <a16:creationId xmlns:a16="http://schemas.microsoft.com/office/drawing/2014/main" id="{13443AFF-41AA-4B07-AEB6-6A0846B9DF48}"/>
            </a:ext>
          </a:extLst>
        </xdr:cNvPr>
        <xdr:cNvSpPr txBox="1"/>
      </xdr:nvSpPr>
      <xdr:spPr>
        <a:xfrm>
          <a:off x="10845966"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8" name="直線コネクタ 777">
          <a:extLst>
            <a:ext uri="{FF2B5EF4-FFF2-40B4-BE49-F238E27FC236}">
              <a16:creationId xmlns:a16="http://schemas.microsoft.com/office/drawing/2014/main" id="{8EF1B3AC-5FA7-46DB-904F-F479B1090643}"/>
            </a:ext>
          </a:extLst>
        </xdr:cNvPr>
        <xdr:cNvCxnSpPr/>
      </xdr:nvCxnSpPr>
      <xdr:spPr>
        <a:xfrm>
          <a:off x="11210925" y="16554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9" name="テキスト ボックス 778">
          <a:extLst>
            <a:ext uri="{FF2B5EF4-FFF2-40B4-BE49-F238E27FC236}">
              <a16:creationId xmlns:a16="http://schemas.microsoft.com/office/drawing/2014/main" id="{654D0420-1A3E-43AD-8E8F-60CEAC5E8E26}"/>
            </a:ext>
          </a:extLst>
        </xdr:cNvPr>
        <xdr:cNvSpPr txBox="1"/>
      </xdr:nvSpPr>
      <xdr:spPr>
        <a:xfrm>
          <a:off x="10845966"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0" name="直線コネクタ 779">
          <a:extLst>
            <a:ext uri="{FF2B5EF4-FFF2-40B4-BE49-F238E27FC236}">
              <a16:creationId xmlns:a16="http://schemas.microsoft.com/office/drawing/2014/main" id="{9ECDCC99-5240-4C88-9417-592413DBDB65}"/>
            </a:ext>
          </a:extLst>
        </xdr:cNvPr>
        <xdr:cNvCxnSpPr/>
      </xdr:nvCxnSpPr>
      <xdr:spPr>
        <a:xfrm>
          <a:off x="11210925" y="16192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81" name="テキスト ボックス 780">
          <a:extLst>
            <a:ext uri="{FF2B5EF4-FFF2-40B4-BE49-F238E27FC236}">
              <a16:creationId xmlns:a16="http://schemas.microsoft.com/office/drawing/2014/main" id="{306EEABE-80B4-47AD-8B27-7768452E5421}"/>
            </a:ext>
          </a:extLst>
        </xdr:cNvPr>
        <xdr:cNvSpPr txBox="1"/>
      </xdr:nvSpPr>
      <xdr:spPr>
        <a:xfrm>
          <a:off x="10845966"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2" name="直線コネクタ 781">
          <a:extLst>
            <a:ext uri="{FF2B5EF4-FFF2-40B4-BE49-F238E27FC236}">
              <a16:creationId xmlns:a16="http://schemas.microsoft.com/office/drawing/2014/main" id="{40A091C2-4BFF-4A33-A77D-8B865207E702}"/>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83" name="テキスト ボックス 782">
          <a:extLst>
            <a:ext uri="{FF2B5EF4-FFF2-40B4-BE49-F238E27FC236}">
              <a16:creationId xmlns:a16="http://schemas.microsoft.com/office/drawing/2014/main" id="{7F54B562-4319-40E6-9262-23D7911E163A}"/>
            </a:ext>
          </a:extLst>
        </xdr:cNvPr>
        <xdr:cNvSpPr txBox="1"/>
      </xdr:nvSpPr>
      <xdr:spPr>
        <a:xfrm>
          <a:off x="109037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4" name="【博物館】&#10;有形固定資産減価償却率グラフ枠">
          <a:extLst>
            <a:ext uri="{FF2B5EF4-FFF2-40B4-BE49-F238E27FC236}">
              <a16:creationId xmlns:a16="http://schemas.microsoft.com/office/drawing/2014/main" id="{1AA44883-5911-4B75-8B28-1C0852A39B63}"/>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102</xdr:row>
      <xdr:rowOff>55245</xdr:rowOff>
    </xdr:from>
    <xdr:to>
      <xdr:col>85</xdr:col>
      <xdr:colOff>126364</xdr:colOff>
      <xdr:row>107</xdr:row>
      <xdr:rowOff>85725</xdr:rowOff>
    </xdr:to>
    <xdr:cxnSp macro="">
      <xdr:nvCxnSpPr>
        <xdr:cNvPr id="785" name="直線コネクタ 784">
          <a:extLst>
            <a:ext uri="{FF2B5EF4-FFF2-40B4-BE49-F238E27FC236}">
              <a16:creationId xmlns:a16="http://schemas.microsoft.com/office/drawing/2014/main" id="{CF8A3166-A00E-48A1-9860-73DDC5B0E87C}"/>
            </a:ext>
          </a:extLst>
        </xdr:cNvPr>
        <xdr:cNvCxnSpPr/>
      </xdr:nvCxnSpPr>
      <xdr:spPr>
        <a:xfrm flipV="1">
          <a:off x="14695170" y="16571595"/>
          <a:ext cx="1269" cy="836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89552</xdr:rowOff>
    </xdr:from>
    <xdr:ext cx="405111" cy="259045"/>
    <xdr:sp macro="" textlink="">
      <xdr:nvSpPr>
        <xdr:cNvPr id="786" name="【博物館】&#10;有形固定資産減価償却率最小値テキスト">
          <a:extLst>
            <a:ext uri="{FF2B5EF4-FFF2-40B4-BE49-F238E27FC236}">
              <a16:creationId xmlns:a16="http://schemas.microsoft.com/office/drawing/2014/main" id="{2DA65887-6473-4197-9680-7324D675FFAE}"/>
            </a:ext>
          </a:extLst>
        </xdr:cNvPr>
        <xdr:cNvSpPr txBox="1"/>
      </xdr:nvSpPr>
      <xdr:spPr>
        <a:xfrm>
          <a:off x="14744700" y="1741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85725</xdr:rowOff>
    </xdr:from>
    <xdr:to>
      <xdr:col>86</xdr:col>
      <xdr:colOff>25400</xdr:colOff>
      <xdr:row>107</xdr:row>
      <xdr:rowOff>85725</xdr:rowOff>
    </xdr:to>
    <xdr:cxnSp macro="">
      <xdr:nvCxnSpPr>
        <xdr:cNvPr id="787" name="直線コネクタ 786">
          <a:extLst>
            <a:ext uri="{FF2B5EF4-FFF2-40B4-BE49-F238E27FC236}">
              <a16:creationId xmlns:a16="http://schemas.microsoft.com/office/drawing/2014/main" id="{42033D7B-61AA-4EA5-BCB2-F0CD9EFC7B10}"/>
            </a:ext>
          </a:extLst>
        </xdr:cNvPr>
        <xdr:cNvCxnSpPr/>
      </xdr:nvCxnSpPr>
      <xdr:spPr>
        <a:xfrm>
          <a:off x="14611350" y="174085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101</xdr:row>
      <xdr:rowOff>1922</xdr:rowOff>
    </xdr:from>
    <xdr:ext cx="405111" cy="259045"/>
    <xdr:sp macro="" textlink="">
      <xdr:nvSpPr>
        <xdr:cNvPr id="788" name="【博物館】&#10;有形固定資産減価償却率最大値テキスト">
          <a:extLst>
            <a:ext uri="{FF2B5EF4-FFF2-40B4-BE49-F238E27FC236}">
              <a16:creationId xmlns:a16="http://schemas.microsoft.com/office/drawing/2014/main" id="{4A5A66A3-ADEF-4766-B63F-1FAD8A04007F}"/>
            </a:ext>
          </a:extLst>
        </xdr:cNvPr>
        <xdr:cNvSpPr txBox="1"/>
      </xdr:nvSpPr>
      <xdr:spPr>
        <a:xfrm>
          <a:off x="14744700" y="1635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102</xdr:row>
      <xdr:rowOff>55245</xdr:rowOff>
    </xdr:from>
    <xdr:to>
      <xdr:col>86</xdr:col>
      <xdr:colOff>25400</xdr:colOff>
      <xdr:row>102</xdr:row>
      <xdr:rowOff>55245</xdr:rowOff>
    </xdr:to>
    <xdr:cxnSp macro="">
      <xdr:nvCxnSpPr>
        <xdr:cNvPr id="789" name="直線コネクタ 788">
          <a:extLst>
            <a:ext uri="{FF2B5EF4-FFF2-40B4-BE49-F238E27FC236}">
              <a16:creationId xmlns:a16="http://schemas.microsoft.com/office/drawing/2014/main" id="{62E7E922-9301-4D65-BEF1-E6F534E734A0}"/>
            </a:ext>
          </a:extLst>
        </xdr:cNvPr>
        <xdr:cNvCxnSpPr/>
      </xdr:nvCxnSpPr>
      <xdr:spPr>
        <a:xfrm>
          <a:off x="14611350" y="165715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103</xdr:row>
      <xdr:rowOff>28591</xdr:rowOff>
    </xdr:from>
    <xdr:ext cx="405111" cy="259045"/>
    <xdr:sp macro="" textlink="">
      <xdr:nvSpPr>
        <xdr:cNvPr id="790" name="【博物館】&#10;有形固定資産減価償却率平均値テキスト">
          <a:extLst>
            <a:ext uri="{FF2B5EF4-FFF2-40B4-BE49-F238E27FC236}">
              <a16:creationId xmlns:a16="http://schemas.microsoft.com/office/drawing/2014/main" id="{5B3D2C19-7776-48AD-9933-BB1A68306FB5}"/>
            </a:ext>
          </a:extLst>
        </xdr:cNvPr>
        <xdr:cNvSpPr txBox="1"/>
      </xdr:nvSpPr>
      <xdr:spPr>
        <a:xfrm>
          <a:off x="14744700" y="167036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50164</xdr:rowOff>
    </xdr:from>
    <xdr:to>
      <xdr:col>85</xdr:col>
      <xdr:colOff>177800</xdr:colOff>
      <xdr:row>103</xdr:row>
      <xdr:rowOff>151764</xdr:rowOff>
    </xdr:to>
    <xdr:sp macro="" textlink="">
      <xdr:nvSpPr>
        <xdr:cNvPr id="791" name="フローチャート: 判断 790">
          <a:extLst>
            <a:ext uri="{FF2B5EF4-FFF2-40B4-BE49-F238E27FC236}">
              <a16:creationId xmlns:a16="http://schemas.microsoft.com/office/drawing/2014/main" id="{38DF8A46-7181-4567-8AEC-0D2EAC4C13E5}"/>
            </a:ext>
          </a:extLst>
        </xdr:cNvPr>
        <xdr:cNvSpPr/>
      </xdr:nvSpPr>
      <xdr:spPr>
        <a:xfrm>
          <a:off x="14649450" y="1672526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143511</xdr:rowOff>
    </xdr:from>
    <xdr:to>
      <xdr:col>81</xdr:col>
      <xdr:colOff>101600</xdr:colOff>
      <xdr:row>103</xdr:row>
      <xdr:rowOff>73661</xdr:rowOff>
    </xdr:to>
    <xdr:sp macro="" textlink="">
      <xdr:nvSpPr>
        <xdr:cNvPr id="792" name="フローチャート: 判断 791">
          <a:extLst>
            <a:ext uri="{FF2B5EF4-FFF2-40B4-BE49-F238E27FC236}">
              <a16:creationId xmlns:a16="http://schemas.microsoft.com/office/drawing/2014/main" id="{783D48D2-A2BA-4ECD-A8A7-1C8C3A13A886}"/>
            </a:ext>
          </a:extLst>
        </xdr:cNvPr>
        <xdr:cNvSpPr/>
      </xdr:nvSpPr>
      <xdr:spPr>
        <a:xfrm>
          <a:off x="13887450" y="1665668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97789</xdr:rowOff>
    </xdr:from>
    <xdr:to>
      <xdr:col>76</xdr:col>
      <xdr:colOff>165100</xdr:colOff>
      <xdr:row>103</xdr:row>
      <xdr:rowOff>27939</xdr:rowOff>
    </xdr:to>
    <xdr:sp macro="" textlink="">
      <xdr:nvSpPr>
        <xdr:cNvPr id="793" name="フローチャート: 判断 792">
          <a:extLst>
            <a:ext uri="{FF2B5EF4-FFF2-40B4-BE49-F238E27FC236}">
              <a16:creationId xmlns:a16="http://schemas.microsoft.com/office/drawing/2014/main" id="{8E8B2D66-5460-47E6-A5A4-944192D438BB}"/>
            </a:ext>
          </a:extLst>
        </xdr:cNvPr>
        <xdr:cNvSpPr/>
      </xdr:nvSpPr>
      <xdr:spPr>
        <a:xfrm>
          <a:off x="13096875" y="1661413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21589</xdr:rowOff>
    </xdr:from>
    <xdr:to>
      <xdr:col>72</xdr:col>
      <xdr:colOff>38100</xdr:colOff>
      <xdr:row>102</xdr:row>
      <xdr:rowOff>123189</xdr:rowOff>
    </xdr:to>
    <xdr:sp macro="" textlink="">
      <xdr:nvSpPr>
        <xdr:cNvPr id="794" name="フローチャート: 判断 793">
          <a:extLst>
            <a:ext uri="{FF2B5EF4-FFF2-40B4-BE49-F238E27FC236}">
              <a16:creationId xmlns:a16="http://schemas.microsoft.com/office/drawing/2014/main" id="{8E142EDB-C65A-4EC5-A950-DCDFC10D8CA2}"/>
            </a:ext>
          </a:extLst>
        </xdr:cNvPr>
        <xdr:cNvSpPr/>
      </xdr:nvSpPr>
      <xdr:spPr>
        <a:xfrm>
          <a:off x="12296775" y="1653793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31114</xdr:rowOff>
    </xdr:from>
    <xdr:to>
      <xdr:col>67</xdr:col>
      <xdr:colOff>101600</xdr:colOff>
      <xdr:row>101</xdr:row>
      <xdr:rowOff>132714</xdr:rowOff>
    </xdr:to>
    <xdr:sp macro="" textlink="">
      <xdr:nvSpPr>
        <xdr:cNvPr id="795" name="フローチャート: 判断 794">
          <a:extLst>
            <a:ext uri="{FF2B5EF4-FFF2-40B4-BE49-F238E27FC236}">
              <a16:creationId xmlns:a16="http://schemas.microsoft.com/office/drawing/2014/main" id="{5C151CBE-83C9-43F6-93BF-0C85BB6C7794}"/>
            </a:ext>
          </a:extLst>
        </xdr:cNvPr>
        <xdr:cNvSpPr/>
      </xdr:nvSpPr>
      <xdr:spPr>
        <a:xfrm>
          <a:off x="11487150" y="1638236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56919940-53E1-41A7-B273-53FD9A769F61}"/>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81CA3003-03F7-4870-B1E4-C12AF93297FC}"/>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B627BC3C-6013-4F8C-908C-322FFCB76435}"/>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A7E59FFA-CB44-45B5-881B-D035C36D0091}"/>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CDC6C357-1053-419F-8FE2-31C7CF2C7934}"/>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78739</xdr:rowOff>
    </xdr:from>
    <xdr:to>
      <xdr:col>85</xdr:col>
      <xdr:colOff>177800</xdr:colOff>
      <xdr:row>103</xdr:row>
      <xdr:rowOff>8889</xdr:rowOff>
    </xdr:to>
    <xdr:sp macro="" textlink="">
      <xdr:nvSpPr>
        <xdr:cNvPr id="801" name="楕円 800">
          <a:extLst>
            <a:ext uri="{FF2B5EF4-FFF2-40B4-BE49-F238E27FC236}">
              <a16:creationId xmlns:a16="http://schemas.microsoft.com/office/drawing/2014/main" id="{C8260BD3-2250-4B1C-9D76-A6DBD235DB06}"/>
            </a:ext>
          </a:extLst>
        </xdr:cNvPr>
        <xdr:cNvSpPr/>
      </xdr:nvSpPr>
      <xdr:spPr>
        <a:xfrm>
          <a:off x="14649450" y="1659508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101</xdr:row>
      <xdr:rowOff>165116</xdr:rowOff>
    </xdr:from>
    <xdr:ext cx="405111" cy="259045"/>
    <xdr:sp macro="" textlink="">
      <xdr:nvSpPr>
        <xdr:cNvPr id="802" name="【博物館】&#10;有形固定資産減価償却率該当値テキスト">
          <a:extLst>
            <a:ext uri="{FF2B5EF4-FFF2-40B4-BE49-F238E27FC236}">
              <a16:creationId xmlns:a16="http://schemas.microsoft.com/office/drawing/2014/main" id="{327C96CC-0ACD-469F-A5F0-5F004316D846}"/>
            </a:ext>
          </a:extLst>
        </xdr:cNvPr>
        <xdr:cNvSpPr txBox="1"/>
      </xdr:nvSpPr>
      <xdr:spPr>
        <a:xfrm>
          <a:off x="14744700" y="16516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23495</xdr:rowOff>
    </xdr:from>
    <xdr:to>
      <xdr:col>81</xdr:col>
      <xdr:colOff>101600</xdr:colOff>
      <xdr:row>102</xdr:row>
      <xdr:rowOff>125095</xdr:rowOff>
    </xdr:to>
    <xdr:sp macro="" textlink="">
      <xdr:nvSpPr>
        <xdr:cNvPr id="803" name="楕円 802">
          <a:extLst>
            <a:ext uri="{FF2B5EF4-FFF2-40B4-BE49-F238E27FC236}">
              <a16:creationId xmlns:a16="http://schemas.microsoft.com/office/drawing/2014/main" id="{A54A0F62-7A90-4B61-B29B-8402AB6FEF05}"/>
            </a:ext>
          </a:extLst>
        </xdr:cNvPr>
        <xdr:cNvSpPr/>
      </xdr:nvSpPr>
      <xdr:spPr>
        <a:xfrm>
          <a:off x="13887450" y="1654302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74295</xdr:rowOff>
    </xdr:from>
    <xdr:to>
      <xdr:col>85</xdr:col>
      <xdr:colOff>127000</xdr:colOff>
      <xdr:row>102</xdr:row>
      <xdr:rowOff>129539</xdr:rowOff>
    </xdr:to>
    <xdr:cxnSp macro="">
      <xdr:nvCxnSpPr>
        <xdr:cNvPr id="804" name="直線コネクタ 803">
          <a:extLst>
            <a:ext uri="{FF2B5EF4-FFF2-40B4-BE49-F238E27FC236}">
              <a16:creationId xmlns:a16="http://schemas.microsoft.com/office/drawing/2014/main" id="{763301B4-B68E-4567-9242-43D0E6E381C0}"/>
            </a:ext>
          </a:extLst>
        </xdr:cNvPr>
        <xdr:cNvCxnSpPr/>
      </xdr:nvCxnSpPr>
      <xdr:spPr>
        <a:xfrm>
          <a:off x="13935075" y="16590645"/>
          <a:ext cx="762000" cy="5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135889</xdr:rowOff>
    </xdr:from>
    <xdr:to>
      <xdr:col>76</xdr:col>
      <xdr:colOff>165100</xdr:colOff>
      <xdr:row>103</xdr:row>
      <xdr:rowOff>66039</xdr:rowOff>
    </xdr:to>
    <xdr:sp macro="" textlink="">
      <xdr:nvSpPr>
        <xdr:cNvPr id="805" name="楕円 804">
          <a:extLst>
            <a:ext uri="{FF2B5EF4-FFF2-40B4-BE49-F238E27FC236}">
              <a16:creationId xmlns:a16="http://schemas.microsoft.com/office/drawing/2014/main" id="{5B863B5B-70EA-415E-9B4C-DA0A58EB1D65}"/>
            </a:ext>
          </a:extLst>
        </xdr:cNvPr>
        <xdr:cNvSpPr/>
      </xdr:nvSpPr>
      <xdr:spPr>
        <a:xfrm>
          <a:off x="13096875" y="166522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74295</xdr:rowOff>
    </xdr:from>
    <xdr:to>
      <xdr:col>81</xdr:col>
      <xdr:colOff>50800</xdr:colOff>
      <xdr:row>103</xdr:row>
      <xdr:rowOff>15239</xdr:rowOff>
    </xdr:to>
    <xdr:cxnSp macro="">
      <xdr:nvCxnSpPr>
        <xdr:cNvPr id="806" name="直線コネクタ 805">
          <a:extLst>
            <a:ext uri="{FF2B5EF4-FFF2-40B4-BE49-F238E27FC236}">
              <a16:creationId xmlns:a16="http://schemas.microsoft.com/office/drawing/2014/main" id="{90C00966-F548-4F6D-93F4-25C677235BBA}"/>
            </a:ext>
          </a:extLst>
        </xdr:cNvPr>
        <xdr:cNvCxnSpPr/>
      </xdr:nvCxnSpPr>
      <xdr:spPr>
        <a:xfrm flipV="1">
          <a:off x="13144500" y="16590645"/>
          <a:ext cx="790575" cy="9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29211</xdr:rowOff>
    </xdr:from>
    <xdr:to>
      <xdr:col>72</xdr:col>
      <xdr:colOff>38100</xdr:colOff>
      <xdr:row>103</xdr:row>
      <xdr:rowOff>130811</xdr:rowOff>
    </xdr:to>
    <xdr:sp macro="" textlink="">
      <xdr:nvSpPr>
        <xdr:cNvPr id="807" name="楕円 806">
          <a:extLst>
            <a:ext uri="{FF2B5EF4-FFF2-40B4-BE49-F238E27FC236}">
              <a16:creationId xmlns:a16="http://schemas.microsoft.com/office/drawing/2014/main" id="{8FD18D2C-27E4-4C78-9FCF-9C22D627EA9A}"/>
            </a:ext>
          </a:extLst>
        </xdr:cNvPr>
        <xdr:cNvSpPr/>
      </xdr:nvSpPr>
      <xdr:spPr>
        <a:xfrm>
          <a:off x="12296775" y="1670431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15239</xdr:rowOff>
    </xdr:from>
    <xdr:to>
      <xdr:col>76</xdr:col>
      <xdr:colOff>114300</xdr:colOff>
      <xdr:row>103</xdr:row>
      <xdr:rowOff>80011</xdr:rowOff>
    </xdr:to>
    <xdr:cxnSp macro="">
      <xdr:nvCxnSpPr>
        <xdr:cNvPr id="808" name="直線コネクタ 807">
          <a:extLst>
            <a:ext uri="{FF2B5EF4-FFF2-40B4-BE49-F238E27FC236}">
              <a16:creationId xmlns:a16="http://schemas.microsoft.com/office/drawing/2014/main" id="{4066B11A-7A64-4438-BDBA-D02C0F53BA41}"/>
            </a:ext>
          </a:extLst>
        </xdr:cNvPr>
        <xdr:cNvCxnSpPr/>
      </xdr:nvCxnSpPr>
      <xdr:spPr>
        <a:xfrm flipV="1">
          <a:off x="12344400" y="16690339"/>
          <a:ext cx="800100" cy="7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64788</xdr:rowOff>
    </xdr:from>
    <xdr:ext cx="405111" cy="259045"/>
    <xdr:sp macro="" textlink="">
      <xdr:nvSpPr>
        <xdr:cNvPr id="809" name="n_1aveValue【博物館】&#10;有形固定資産減価償却率">
          <a:extLst>
            <a:ext uri="{FF2B5EF4-FFF2-40B4-BE49-F238E27FC236}">
              <a16:creationId xmlns:a16="http://schemas.microsoft.com/office/drawing/2014/main" id="{12BF629B-D9D5-4AA2-8F34-D16639B0D319}"/>
            </a:ext>
          </a:extLst>
        </xdr:cNvPr>
        <xdr:cNvSpPr txBox="1"/>
      </xdr:nvSpPr>
      <xdr:spPr>
        <a:xfrm>
          <a:off x="13745219" y="16746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44466</xdr:rowOff>
    </xdr:from>
    <xdr:ext cx="405111" cy="259045"/>
    <xdr:sp macro="" textlink="">
      <xdr:nvSpPr>
        <xdr:cNvPr id="810" name="n_2aveValue【博物館】&#10;有形固定資産減価償却率">
          <a:extLst>
            <a:ext uri="{FF2B5EF4-FFF2-40B4-BE49-F238E27FC236}">
              <a16:creationId xmlns:a16="http://schemas.microsoft.com/office/drawing/2014/main" id="{565B7AC5-858E-44D7-8D99-0C893F0BA024}"/>
            </a:ext>
          </a:extLst>
        </xdr:cNvPr>
        <xdr:cNvSpPr txBox="1"/>
      </xdr:nvSpPr>
      <xdr:spPr>
        <a:xfrm>
          <a:off x="12964169" y="16402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139716</xdr:rowOff>
    </xdr:from>
    <xdr:ext cx="405111" cy="259045"/>
    <xdr:sp macro="" textlink="">
      <xdr:nvSpPr>
        <xdr:cNvPr id="811" name="n_3aveValue【博物館】&#10;有形固定資産減価償却率">
          <a:extLst>
            <a:ext uri="{FF2B5EF4-FFF2-40B4-BE49-F238E27FC236}">
              <a16:creationId xmlns:a16="http://schemas.microsoft.com/office/drawing/2014/main" id="{F8EE666F-8108-4DB6-B692-6794A7B6291C}"/>
            </a:ext>
          </a:extLst>
        </xdr:cNvPr>
        <xdr:cNvSpPr txBox="1"/>
      </xdr:nvSpPr>
      <xdr:spPr>
        <a:xfrm>
          <a:off x="12164069" y="16335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149241</xdr:rowOff>
    </xdr:from>
    <xdr:ext cx="405111" cy="259045"/>
    <xdr:sp macro="" textlink="">
      <xdr:nvSpPr>
        <xdr:cNvPr id="812" name="n_4aveValue【博物館】&#10;有形固定資産減価償却率">
          <a:extLst>
            <a:ext uri="{FF2B5EF4-FFF2-40B4-BE49-F238E27FC236}">
              <a16:creationId xmlns:a16="http://schemas.microsoft.com/office/drawing/2014/main" id="{172B3B1D-28F5-43B0-85BE-48344E857CF5}"/>
            </a:ext>
          </a:extLst>
        </xdr:cNvPr>
        <xdr:cNvSpPr txBox="1"/>
      </xdr:nvSpPr>
      <xdr:spPr>
        <a:xfrm>
          <a:off x="11354444" y="16179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141622</xdr:rowOff>
    </xdr:from>
    <xdr:ext cx="405111" cy="259045"/>
    <xdr:sp macro="" textlink="">
      <xdr:nvSpPr>
        <xdr:cNvPr id="813" name="n_1mainValue【博物館】&#10;有形固定資産減価償却率">
          <a:extLst>
            <a:ext uri="{FF2B5EF4-FFF2-40B4-BE49-F238E27FC236}">
              <a16:creationId xmlns:a16="http://schemas.microsoft.com/office/drawing/2014/main" id="{24D181CD-11F0-437F-B4FF-EE28201EA114}"/>
            </a:ext>
          </a:extLst>
        </xdr:cNvPr>
        <xdr:cNvSpPr txBox="1"/>
      </xdr:nvSpPr>
      <xdr:spPr>
        <a:xfrm>
          <a:off x="13745219" y="16337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57166</xdr:rowOff>
    </xdr:from>
    <xdr:ext cx="405111" cy="259045"/>
    <xdr:sp macro="" textlink="">
      <xdr:nvSpPr>
        <xdr:cNvPr id="814" name="n_2mainValue【博物館】&#10;有形固定資産減価償却率">
          <a:extLst>
            <a:ext uri="{FF2B5EF4-FFF2-40B4-BE49-F238E27FC236}">
              <a16:creationId xmlns:a16="http://schemas.microsoft.com/office/drawing/2014/main" id="{5001CA8F-3761-45D0-9D2D-3CAB3FA4441E}"/>
            </a:ext>
          </a:extLst>
        </xdr:cNvPr>
        <xdr:cNvSpPr txBox="1"/>
      </xdr:nvSpPr>
      <xdr:spPr>
        <a:xfrm>
          <a:off x="12964169" y="16735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121938</xdr:rowOff>
    </xdr:from>
    <xdr:ext cx="405111" cy="259045"/>
    <xdr:sp macro="" textlink="">
      <xdr:nvSpPr>
        <xdr:cNvPr id="815" name="n_3mainValue【博物館】&#10;有形固定資産減価償却率">
          <a:extLst>
            <a:ext uri="{FF2B5EF4-FFF2-40B4-BE49-F238E27FC236}">
              <a16:creationId xmlns:a16="http://schemas.microsoft.com/office/drawing/2014/main" id="{444087A5-699A-4014-B30E-508804AEC0BF}"/>
            </a:ext>
          </a:extLst>
        </xdr:cNvPr>
        <xdr:cNvSpPr txBox="1"/>
      </xdr:nvSpPr>
      <xdr:spPr>
        <a:xfrm>
          <a:off x="12164069" y="16803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6" name="正方形/長方形 815">
          <a:extLst>
            <a:ext uri="{FF2B5EF4-FFF2-40B4-BE49-F238E27FC236}">
              <a16:creationId xmlns:a16="http://schemas.microsoft.com/office/drawing/2014/main" id="{22FCE6E9-5407-4E2A-B163-E1922576DF7B}"/>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817" name="正方形/長方形 816">
          <a:extLst>
            <a:ext uri="{FF2B5EF4-FFF2-40B4-BE49-F238E27FC236}">
              <a16:creationId xmlns:a16="http://schemas.microsoft.com/office/drawing/2014/main" id="{3D2A590E-2429-4637-ACB7-A61B21D064C3}"/>
            </a:ext>
          </a:extLst>
        </xdr:cNvPr>
        <xdr:cNvSpPr/>
      </xdr:nvSpPr>
      <xdr:spPr>
        <a:xfrm>
          <a:off x="169259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818" name="正方形/長方形 817">
          <a:extLst>
            <a:ext uri="{FF2B5EF4-FFF2-40B4-BE49-F238E27FC236}">
              <a16:creationId xmlns:a16="http://schemas.microsoft.com/office/drawing/2014/main" id="{C75B450C-4AA2-4F68-A2AD-20E498F758E4}"/>
            </a:ext>
          </a:extLst>
        </xdr:cNvPr>
        <xdr:cNvSpPr/>
      </xdr:nvSpPr>
      <xdr:spPr>
        <a:xfrm>
          <a:off x="169259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819" name="正方形/長方形 818">
          <a:extLst>
            <a:ext uri="{FF2B5EF4-FFF2-40B4-BE49-F238E27FC236}">
              <a16:creationId xmlns:a16="http://schemas.microsoft.com/office/drawing/2014/main" id="{44A214AA-1CFB-4100-9F9C-91A9E6C17842}"/>
            </a:ext>
          </a:extLst>
        </xdr:cNvPr>
        <xdr:cNvSpPr/>
      </xdr:nvSpPr>
      <xdr:spPr>
        <a:xfrm>
          <a:off x="1841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820" name="正方形/長方形 819">
          <a:extLst>
            <a:ext uri="{FF2B5EF4-FFF2-40B4-BE49-F238E27FC236}">
              <a16:creationId xmlns:a16="http://schemas.microsoft.com/office/drawing/2014/main" id="{6EC083A3-5B56-461D-BE13-9515F5D6D7B5}"/>
            </a:ext>
          </a:extLst>
        </xdr:cNvPr>
        <xdr:cNvSpPr/>
      </xdr:nvSpPr>
      <xdr:spPr>
        <a:xfrm>
          <a:off x="1841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1" name="正方形/長方形 820">
          <a:extLst>
            <a:ext uri="{FF2B5EF4-FFF2-40B4-BE49-F238E27FC236}">
              <a16:creationId xmlns:a16="http://schemas.microsoft.com/office/drawing/2014/main" id="{0336DBAF-9B02-47CA-BB7F-0B25FA44F0C3}"/>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2" name="テキスト ボックス 821">
          <a:extLst>
            <a:ext uri="{FF2B5EF4-FFF2-40B4-BE49-F238E27FC236}">
              <a16:creationId xmlns:a16="http://schemas.microsoft.com/office/drawing/2014/main" id="{2156EBF2-11A9-4935-8188-78999F63FC85}"/>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3" name="直線コネクタ 822">
          <a:extLst>
            <a:ext uri="{FF2B5EF4-FFF2-40B4-BE49-F238E27FC236}">
              <a16:creationId xmlns:a16="http://schemas.microsoft.com/office/drawing/2014/main" id="{56BAE26B-7248-4DE7-91CC-12A96331251D}"/>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24" name="テキスト ボックス 823">
          <a:extLst>
            <a:ext uri="{FF2B5EF4-FFF2-40B4-BE49-F238E27FC236}">
              <a16:creationId xmlns:a16="http://schemas.microsoft.com/office/drawing/2014/main" id="{562899A7-A329-416F-A094-FB0CF32D3574}"/>
            </a:ext>
          </a:extLst>
        </xdr:cNvPr>
        <xdr:cNvSpPr txBox="1"/>
      </xdr:nvSpPr>
      <xdr:spPr>
        <a:xfrm>
          <a:off x="160523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25" name="直線コネクタ 824">
          <a:extLst>
            <a:ext uri="{FF2B5EF4-FFF2-40B4-BE49-F238E27FC236}">
              <a16:creationId xmlns:a16="http://schemas.microsoft.com/office/drawing/2014/main" id="{DFEDE607-2EDB-4A68-A43B-E9F2EAC50B91}"/>
            </a:ext>
          </a:extLst>
        </xdr:cNvPr>
        <xdr:cNvCxnSpPr/>
      </xdr:nvCxnSpPr>
      <xdr:spPr>
        <a:xfrm>
          <a:off x="164592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6" name="テキスト ボックス 825">
          <a:extLst>
            <a:ext uri="{FF2B5EF4-FFF2-40B4-BE49-F238E27FC236}">
              <a16:creationId xmlns:a16="http://schemas.microsoft.com/office/drawing/2014/main" id="{9887AB69-57E8-4C85-9952-8A7E4A96C6F2}"/>
            </a:ext>
          </a:extLst>
        </xdr:cNvPr>
        <xdr:cNvSpPr txBox="1"/>
      </xdr:nvSpPr>
      <xdr:spPr>
        <a:xfrm>
          <a:off x="160523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7" name="直線コネクタ 826">
          <a:extLst>
            <a:ext uri="{FF2B5EF4-FFF2-40B4-BE49-F238E27FC236}">
              <a16:creationId xmlns:a16="http://schemas.microsoft.com/office/drawing/2014/main" id="{8B340208-39AC-4827-84E0-341F5D3A5BF5}"/>
            </a:ext>
          </a:extLst>
        </xdr:cNvPr>
        <xdr:cNvCxnSpPr/>
      </xdr:nvCxnSpPr>
      <xdr:spPr>
        <a:xfrm>
          <a:off x="164592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8" name="テキスト ボックス 827">
          <a:extLst>
            <a:ext uri="{FF2B5EF4-FFF2-40B4-BE49-F238E27FC236}">
              <a16:creationId xmlns:a16="http://schemas.microsoft.com/office/drawing/2014/main" id="{0B90F0B7-764B-4EF1-9956-50DA3C0B0D5C}"/>
            </a:ext>
          </a:extLst>
        </xdr:cNvPr>
        <xdr:cNvSpPr txBox="1"/>
      </xdr:nvSpPr>
      <xdr:spPr>
        <a:xfrm>
          <a:off x="16052346" y="17142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9" name="直線コネクタ 828">
          <a:extLst>
            <a:ext uri="{FF2B5EF4-FFF2-40B4-BE49-F238E27FC236}">
              <a16:creationId xmlns:a16="http://schemas.microsoft.com/office/drawing/2014/main" id="{5B2DC21D-D8BC-4B7B-8D29-4A35DA849C59}"/>
            </a:ext>
          </a:extLst>
        </xdr:cNvPr>
        <xdr:cNvCxnSpPr/>
      </xdr:nvCxnSpPr>
      <xdr:spPr>
        <a:xfrm>
          <a:off x="164592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0" name="テキスト ボックス 829">
          <a:extLst>
            <a:ext uri="{FF2B5EF4-FFF2-40B4-BE49-F238E27FC236}">
              <a16:creationId xmlns:a16="http://schemas.microsoft.com/office/drawing/2014/main" id="{ACE80178-52B9-4CC1-B0FE-F82ABA424E18}"/>
            </a:ext>
          </a:extLst>
        </xdr:cNvPr>
        <xdr:cNvSpPr txBox="1"/>
      </xdr:nvSpPr>
      <xdr:spPr>
        <a:xfrm>
          <a:off x="16052346"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1" name="直線コネクタ 830">
          <a:extLst>
            <a:ext uri="{FF2B5EF4-FFF2-40B4-BE49-F238E27FC236}">
              <a16:creationId xmlns:a16="http://schemas.microsoft.com/office/drawing/2014/main" id="{8CCD73F6-1251-4AE0-B8CF-EADC0C7F3C0E}"/>
            </a:ext>
          </a:extLst>
        </xdr:cNvPr>
        <xdr:cNvCxnSpPr/>
      </xdr:nvCxnSpPr>
      <xdr:spPr>
        <a:xfrm>
          <a:off x="164592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2" name="テキスト ボックス 831">
          <a:extLst>
            <a:ext uri="{FF2B5EF4-FFF2-40B4-BE49-F238E27FC236}">
              <a16:creationId xmlns:a16="http://schemas.microsoft.com/office/drawing/2014/main" id="{415DD08F-5BFA-4F48-B945-DDE51C5415E4}"/>
            </a:ext>
          </a:extLst>
        </xdr:cNvPr>
        <xdr:cNvSpPr txBox="1"/>
      </xdr:nvSpPr>
      <xdr:spPr>
        <a:xfrm>
          <a:off x="16052346" y="16418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3" name="直線コネクタ 832">
          <a:extLst>
            <a:ext uri="{FF2B5EF4-FFF2-40B4-BE49-F238E27FC236}">
              <a16:creationId xmlns:a16="http://schemas.microsoft.com/office/drawing/2014/main" id="{82DF832A-A7C5-4620-B576-877C2851A517}"/>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4" name="テキスト ボックス 833">
          <a:extLst>
            <a:ext uri="{FF2B5EF4-FFF2-40B4-BE49-F238E27FC236}">
              <a16:creationId xmlns:a16="http://schemas.microsoft.com/office/drawing/2014/main" id="{C51237ED-DC55-4243-BC83-43602E456214}"/>
            </a:ext>
          </a:extLst>
        </xdr:cNvPr>
        <xdr:cNvSpPr txBox="1"/>
      </xdr:nvSpPr>
      <xdr:spPr>
        <a:xfrm>
          <a:off x="16052346" y="16056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5" name="直線コネクタ 834">
          <a:extLst>
            <a:ext uri="{FF2B5EF4-FFF2-40B4-BE49-F238E27FC236}">
              <a16:creationId xmlns:a16="http://schemas.microsoft.com/office/drawing/2014/main" id="{2E9E250A-ECD2-449C-A3C1-866B19BC66C6}"/>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6" name="テキスト ボックス 835">
          <a:extLst>
            <a:ext uri="{FF2B5EF4-FFF2-40B4-BE49-F238E27FC236}">
              <a16:creationId xmlns:a16="http://schemas.microsoft.com/office/drawing/2014/main" id="{DE7C8B2B-0B83-48B9-B510-55B91CFA5952}"/>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7" name="【博物館】&#10;一人当たり面積グラフ枠">
          <a:extLst>
            <a:ext uri="{FF2B5EF4-FFF2-40B4-BE49-F238E27FC236}">
              <a16:creationId xmlns:a16="http://schemas.microsoft.com/office/drawing/2014/main" id="{57E4EAA1-1A12-4ACE-B072-1049C4718B39}"/>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57150</xdr:rowOff>
    </xdr:from>
    <xdr:to>
      <xdr:col>116</xdr:col>
      <xdr:colOff>62864</xdr:colOff>
      <xdr:row>109</xdr:row>
      <xdr:rowOff>19050</xdr:rowOff>
    </xdr:to>
    <xdr:cxnSp macro="">
      <xdr:nvCxnSpPr>
        <xdr:cNvPr id="838" name="直線コネクタ 837">
          <a:extLst>
            <a:ext uri="{FF2B5EF4-FFF2-40B4-BE49-F238E27FC236}">
              <a16:creationId xmlns:a16="http://schemas.microsoft.com/office/drawing/2014/main" id="{2632D12E-7C1D-4CEA-B4A6-9CC28725A517}"/>
            </a:ext>
          </a:extLst>
        </xdr:cNvPr>
        <xdr:cNvCxnSpPr/>
      </xdr:nvCxnSpPr>
      <xdr:spPr>
        <a:xfrm flipV="1">
          <a:off x="19952970" y="16087725"/>
          <a:ext cx="1269"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109</xdr:row>
      <xdr:rowOff>22877</xdr:rowOff>
    </xdr:from>
    <xdr:ext cx="469744" cy="259045"/>
    <xdr:sp macro="" textlink="">
      <xdr:nvSpPr>
        <xdr:cNvPr id="839" name="【博物館】&#10;一人当たり面積最小値テキスト">
          <a:extLst>
            <a:ext uri="{FF2B5EF4-FFF2-40B4-BE49-F238E27FC236}">
              <a16:creationId xmlns:a16="http://schemas.microsoft.com/office/drawing/2014/main" id="{6F1C2BFE-44D0-41F5-81A4-90317B3E2C8C}"/>
            </a:ext>
          </a:extLst>
        </xdr:cNvPr>
        <xdr:cNvSpPr txBox="1"/>
      </xdr:nvSpPr>
      <xdr:spPr>
        <a:xfrm>
          <a:off x="20002500" y="1767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40" name="直線コネクタ 839">
          <a:extLst>
            <a:ext uri="{FF2B5EF4-FFF2-40B4-BE49-F238E27FC236}">
              <a16:creationId xmlns:a16="http://schemas.microsoft.com/office/drawing/2014/main" id="{28CF6F43-EF0B-4374-A982-FE47C2F6C385}"/>
            </a:ext>
          </a:extLst>
        </xdr:cNvPr>
        <xdr:cNvCxnSpPr/>
      </xdr:nvCxnSpPr>
      <xdr:spPr>
        <a:xfrm>
          <a:off x="19878675" y="176688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3827</xdr:rowOff>
    </xdr:from>
    <xdr:ext cx="469744" cy="259045"/>
    <xdr:sp macro="" textlink="">
      <xdr:nvSpPr>
        <xdr:cNvPr id="841" name="【博物館】&#10;一人当たり面積最大値テキスト">
          <a:extLst>
            <a:ext uri="{FF2B5EF4-FFF2-40B4-BE49-F238E27FC236}">
              <a16:creationId xmlns:a16="http://schemas.microsoft.com/office/drawing/2014/main" id="{57D3DFC2-542B-4C7E-AFB0-0D7EB5FC6902}"/>
            </a:ext>
          </a:extLst>
        </xdr:cNvPr>
        <xdr:cNvSpPr txBox="1"/>
      </xdr:nvSpPr>
      <xdr:spPr>
        <a:xfrm>
          <a:off x="20002500" y="1587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57150</xdr:rowOff>
    </xdr:from>
    <xdr:to>
      <xdr:col>116</xdr:col>
      <xdr:colOff>152400</xdr:colOff>
      <xdr:row>99</xdr:row>
      <xdr:rowOff>57150</xdr:rowOff>
    </xdr:to>
    <xdr:cxnSp macro="">
      <xdr:nvCxnSpPr>
        <xdr:cNvPr id="842" name="直線コネクタ 841">
          <a:extLst>
            <a:ext uri="{FF2B5EF4-FFF2-40B4-BE49-F238E27FC236}">
              <a16:creationId xmlns:a16="http://schemas.microsoft.com/office/drawing/2014/main" id="{4A728439-732B-4EE4-AABC-459E14EF2BB9}"/>
            </a:ext>
          </a:extLst>
        </xdr:cNvPr>
        <xdr:cNvCxnSpPr/>
      </xdr:nvCxnSpPr>
      <xdr:spPr>
        <a:xfrm>
          <a:off x="19878675" y="160877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106</xdr:row>
      <xdr:rowOff>41927</xdr:rowOff>
    </xdr:from>
    <xdr:ext cx="469744" cy="259045"/>
    <xdr:sp macro="" textlink="">
      <xdr:nvSpPr>
        <xdr:cNvPr id="843" name="【博物館】&#10;一人当たり面積平均値テキスト">
          <a:extLst>
            <a:ext uri="{FF2B5EF4-FFF2-40B4-BE49-F238E27FC236}">
              <a16:creationId xmlns:a16="http://schemas.microsoft.com/office/drawing/2014/main" id="{456B78F2-7C60-46C2-BC61-873A4663FA1F}"/>
            </a:ext>
          </a:extLst>
        </xdr:cNvPr>
        <xdr:cNvSpPr txBox="1"/>
      </xdr:nvSpPr>
      <xdr:spPr>
        <a:xfrm>
          <a:off x="20002500" y="17209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63500</xdr:rowOff>
    </xdr:from>
    <xdr:to>
      <xdr:col>116</xdr:col>
      <xdr:colOff>114300</xdr:colOff>
      <xdr:row>106</xdr:row>
      <xdr:rowOff>165100</xdr:rowOff>
    </xdr:to>
    <xdr:sp macro="" textlink="">
      <xdr:nvSpPr>
        <xdr:cNvPr id="844" name="フローチャート: 判断 843">
          <a:extLst>
            <a:ext uri="{FF2B5EF4-FFF2-40B4-BE49-F238E27FC236}">
              <a16:creationId xmlns:a16="http://schemas.microsoft.com/office/drawing/2014/main" id="{A4E43B93-C1FA-42E2-9640-BC767AEBF6B3}"/>
            </a:ext>
          </a:extLst>
        </xdr:cNvPr>
        <xdr:cNvSpPr/>
      </xdr:nvSpPr>
      <xdr:spPr>
        <a:xfrm>
          <a:off x="19897725" y="172307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25400</xdr:rowOff>
    </xdr:from>
    <xdr:to>
      <xdr:col>112</xdr:col>
      <xdr:colOff>38100</xdr:colOff>
      <xdr:row>106</xdr:row>
      <xdr:rowOff>127000</xdr:rowOff>
    </xdr:to>
    <xdr:sp macro="" textlink="">
      <xdr:nvSpPr>
        <xdr:cNvPr id="845" name="フローチャート: 判断 844">
          <a:extLst>
            <a:ext uri="{FF2B5EF4-FFF2-40B4-BE49-F238E27FC236}">
              <a16:creationId xmlns:a16="http://schemas.microsoft.com/office/drawing/2014/main" id="{44B89F9E-7B03-4341-BDFC-6B41B8C10283}"/>
            </a:ext>
          </a:extLst>
        </xdr:cNvPr>
        <xdr:cNvSpPr/>
      </xdr:nvSpPr>
      <xdr:spPr>
        <a:xfrm>
          <a:off x="19154775" y="171926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120650</xdr:rowOff>
    </xdr:from>
    <xdr:to>
      <xdr:col>107</xdr:col>
      <xdr:colOff>101600</xdr:colOff>
      <xdr:row>106</xdr:row>
      <xdr:rowOff>50800</xdr:rowOff>
    </xdr:to>
    <xdr:sp macro="" textlink="">
      <xdr:nvSpPr>
        <xdr:cNvPr id="846" name="フローチャート: 判断 845">
          <a:extLst>
            <a:ext uri="{FF2B5EF4-FFF2-40B4-BE49-F238E27FC236}">
              <a16:creationId xmlns:a16="http://schemas.microsoft.com/office/drawing/2014/main" id="{96884D21-76D0-4C15-9A96-75E52007A8A1}"/>
            </a:ext>
          </a:extLst>
        </xdr:cNvPr>
        <xdr:cNvSpPr/>
      </xdr:nvSpPr>
      <xdr:spPr>
        <a:xfrm>
          <a:off x="18345150" y="171259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6350</xdr:rowOff>
    </xdr:from>
    <xdr:to>
      <xdr:col>102</xdr:col>
      <xdr:colOff>165100</xdr:colOff>
      <xdr:row>105</xdr:row>
      <xdr:rowOff>107950</xdr:rowOff>
    </xdr:to>
    <xdr:sp macro="" textlink="">
      <xdr:nvSpPr>
        <xdr:cNvPr id="847" name="フローチャート: 判断 846">
          <a:extLst>
            <a:ext uri="{FF2B5EF4-FFF2-40B4-BE49-F238E27FC236}">
              <a16:creationId xmlns:a16="http://schemas.microsoft.com/office/drawing/2014/main" id="{9273E930-B999-43F2-9ECB-AD496A85FC8C}"/>
            </a:ext>
          </a:extLst>
        </xdr:cNvPr>
        <xdr:cNvSpPr/>
      </xdr:nvSpPr>
      <xdr:spPr>
        <a:xfrm>
          <a:off x="17554575" y="170116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6350</xdr:rowOff>
    </xdr:from>
    <xdr:to>
      <xdr:col>98</xdr:col>
      <xdr:colOff>38100</xdr:colOff>
      <xdr:row>105</xdr:row>
      <xdr:rowOff>107950</xdr:rowOff>
    </xdr:to>
    <xdr:sp macro="" textlink="">
      <xdr:nvSpPr>
        <xdr:cNvPr id="848" name="フローチャート: 判断 847">
          <a:extLst>
            <a:ext uri="{FF2B5EF4-FFF2-40B4-BE49-F238E27FC236}">
              <a16:creationId xmlns:a16="http://schemas.microsoft.com/office/drawing/2014/main" id="{4244F255-AD91-4081-9052-24526C7F305F}"/>
            </a:ext>
          </a:extLst>
        </xdr:cNvPr>
        <xdr:cNvSpPr/>
      </xdr:nvSpPr>
      <xdr:spPr>
        <a:xfrm>
          <a:off x="16754475" y="170116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9" name="テキスト ボックス 848">
          <a:extLst>
            <a:ext uri="{FF2B5EF4-FFF2-40B4-BE49-F238E27FC236}">
              <a16:creationId xmlns:a16="http://schemas.microsoft.com/office/drawing/2014/main" id="{D1DA1DF0-DCD6-4FB8-9E47-C884A777929A}"/>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id="{E7511796-63F9-4D7D-89F9-F42A3AFA76D1}"/>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id="{14E4DDBC-1C57-48B5-A128-8AFB50C2B053}"/>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11547565-484A-46DE-A46C-EAD08A3EB970}"/>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CB0DB711-E9E4-4FC0-A4E8-4AAF3863C260}"/>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6350</xdr:rowOff>
    </xdr:from>
    <xdr:to>
      <xdr:col>116</xdr:col>
      <xdr:colOff>114300</xdr:colOff>
      <xdr:row>99</xdr:row>
      <xdr:rowOff>107950</xdr:rowOff>
    </xdr:to>
    <xdr:sp macro="" textlink="">
      <xdr:nvSpPr>
        <xdr:cNvPr id="854" name="楕円 853">
          <a:extLst>
            <a:ext uri="{FF2B5EF4-FFF2-40B4-BE49-F238E27FC236}">
              <a16:creationId xmlns:a16="http://schemas.microsoft.com/office/drawing/2014/main" id="{4B92DA01-BC4F-4794-900A-49C0DFA60B73}"/>
            </a:ext>
          </a:extLst>
        </xdr:cNvPr>
        <xdr:cNvSpPr/>
      </xdr:nvSpPr>
      <xdr:spPr>
        <a:xfrm>
          <a:off x="19897725" y="160401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130827</xdr:rowOff>
    </xdr:from>
    <xdr:ext cx="469744" cy="259045"/>
    <xdr:sp macro="" textlink="">
      <xdr:nvSpPr>
        <xdr:cNvPr id="855" name="【博物館】&#10;一人当たり面積該当値テキスト">
          <a:extLst>
            <a:ext uri="{FF2B5EF4-FFF2-40B4-BE49-F238E27FC236}">
              <a16:creationId xmlns:a16="http://schemas.microsoft.com/office/drawing/2014/main" id="{53CA0019-765D-4CA2-A0E2-9528FA5163DC}"/>
            </a:ext>
          </a:extLst>
        </xdr:cNvPr>
        <xdr:cNvSpPr txBox="1"/>
      </xdr:nvSpPr>
      <xdr:spPr>
        <a:xfrm>
          <a:off x="20002500" y="1599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44450</xdr:rowOff>
    </xdr:from>
    <xdr:to>
      <xdr:col>112</xdr:col>
      <xdr:colOff>38100</xdr:colOff>
      <xdr:row>99</xdr:row>
      <xdr:rowOff>146050</xdr:rowOff>
    </xdr:to>
    <xdr:sp macro="" textlink="">
      <xdr:nvSpPr>
        <xdr:cNvPr id="856" name="楕円 855">
          <a:extLst>
            <a:ext uri="{FF2B5EF4-FFF2-40B4-BE49-F238E27FC236}">
              <a16:creationId xmlns:a16="http://schemas.microsoft.com/office/drawing/2014/main" id="{9459C476-AD0F-492B-AE8D-960D7E348A93}"/>
            </a:ext>
          </a:extLst>
        </xdr:cNvPr>
        <xdr:cNvSpPr/>
      </xdr:nvSpPr>
      <xdr:spPr>
        <a:xfrm>
          <a:off x="19154775" y="160782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57150</xdr:rowOff>
    </xdr:from>
    <xdr:to>
      <xdr:col>116</xdr:col>
      <xdr:colOff>63500</xdr:colOff>
      <xdr:row>99</xdr:row>
      <xdr:rowOff>95250</xdr:rowOff>
    </xdr:to>
    <xdr:cxnSp macro="">
      <xdr:nvCxnSpPr>
        <xdr:cNvPr id="857" name="直線コネクタ 856">
          <a:extLst>
            <a:ext uri="{FF2B5EF4-FFF2-40B4-BE49-F238E27FC236}">
              <a16:creationId xmlns:a16="http://schemas.microsoft.com/office/drawing/2014/main" id="{3D8E09D9-CC44-4919-BD59-507DAC8FE04B}"/>
            </a:ext>
          </a:extLst>
        </xdr:cNvPr>
        <xdr:cNvCxnSpPr/>
      </xdr:nvCxnSpPr>
      <xdr:spPr>
        <a:xfrm flipV="1">
          <a:off x="19202400" y="16087725"/>
          <a:ext cx="7524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44450</xdr:rowOff>
    </xdr:from>
    <xdr:to>
      <xdr:col>107</xdr:col>
      <xdr:colOff>101600</xdr:colOff>
      <xdr:row>99</xdr:row>
      <xdr:rowOff>146050</xdr:rowOff>
    </xdr:to>
    <xdr:sp macro="" textlink="">
      <xdr:nvSpPr>
        <xdr:cNvPr id="858" name="楕円 857">
          <a:extLst>
            <a:ext uri="{FF2B5EF4-FFF2-40B4-BE49-F238E27FC236}">
              <a16:creationId xmlns:a16="http://schemas.microsoft.com/office/drawing/2014/main" id="{F2AA8877-DE11-499E-974B-715C63473F1E}"/>
            </a:ext>
          </a:extLst>
        </xdr:cNvPr>
        <xdr:cNvSpPr/>
      </xdr:nvSpPr>
      <xdr:spPr>
        <a:xfrm>
          <a:off x="18345150" y="160782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95250</xdr:rowOff>
    </xdr:from>
    <xdr:to>
      <xdr:col>111</xdr:col>
      <xdr:colOff>177800</xdr:colOff>
      <xdr:row>99</xdr:row>
      <xdr:rowOff>95250</xdr:rowOff>
    </xdr:to>
    <xdr:cxnSp macro="">
      <xdr:nvCxnSpPr>
        <xdr:cNvPr id="859" name="直線コネクタ 858">
          <a:extLst>
            <a:ext uri="{FF2B5EF4-FFF2-40B4-BE49-F238E27FC236}">
              <a16:creationId xmlns:a16="http://schemas.microsoft.com/office/drawing/2014/main" id="{AAF81CE3-E6B8-427B-9C21-07CC7FA60889}"/>
            </a:ext>
          </a:extLst>
        </xdr:cNvPr>
        <xdr:cNvCxnSpPr/>
      </xdr:nvCxnSpPr>
      <xdr:spPr>
        <a:xfrm>
          <a:off x="18392775" y="161258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101600</xdr:rowOff>
    </xdr:from>
    <xdr:to>
      <xdr:col>102</xdr:col>
      <xdr:colOff>165100</xdr:colOff>
      <xdr:row>101</xdr:row>
      <xdr:rowOff>31750</xdr:rowOff>
    </xdr:to>
    <xdr:sp macro="" textlink="">
      <xdr:nvSpPr>
        <xdr:cNvPr id="860" name="楕円 859">
          <a:extLst>
            <a:ext uri="{FF2B5EF4-FFF2-40B4-BE49-F238E27FC236}">
              <a16:creationId xmlns:a16="http://schemas.microsoft.com/office/drawing/2014/main" id="{A7FAA2DF-C7D1-441B-8CCD-427658FD4136}"/>
            </a:ext>
          </a:extLst>
        </xdr:cNvPr>
        <xdr:cNvSpPr/>
      </xdr:nvSpPr>
      <xdr:spPr>
        <a:xfrm>
          <a:off x="17554575" y="162972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99</xdr:row>
      <xdr:rowOff>95250</xdr:rowOff>
    </xdr:from>
    <xdr:to>
      <xdr:col>107</xdr:col>
      <xdr:colOff>50800</xdr:colOff>
      <xdr:row>100</xdr:row>
      <xdr:rowOff>152400</xdr:rowOff>
    </xdr:to>
    <xdr:cxnSp macro="">
      <xdr:nvCxnSpPr>
        <xdr:cNvPr id="861" name="直線コネクタ 860">
          <a:extLst>
            <a:ext uri="{FF2B5EF4-FFF2-40B4-BE49-F238E27FC236}">
              <a16:creationId xmlns:a16="http://schemas.microsoft.com/office/drawing/2014/main" id="{3F3B2A76-90F3-4649-8A05-19D118917368}"/>
            </a:ext>
          </a:extLst>
        </xdr:cNvPr>
        <xdr:cNvCxnSpPr/>
      </xdr:nvCxnSpPr>
      <xdr:spPr>
        <a:xfrm flipV="1">
          <a:off x="17602200" y="16125825"/>
          <a:ext cx="790575"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118127</xdr:rowOff>
    </xdr:from>
    <xdr:ext cx="469744" cy="259045"/>
    <xdr:sp macro="" textlink="">
      <xdr:nvSpPr>
        <xdr:cNvPr id="862" name="n_1aveValue【博物館】&#10;一人当たり面積">
          <a:extLst>
            <a:ext uri="{FF2B5EF4-FFF2-40B4-BE49-F238E27FC236}">
              <a16:creationId xmlns:a16="http://schemas.microsoft.com/office/drawing/2014/main" id="{12CCD153-0CED-445D-AC63-D1978C850379}"/>
            </a:ext>
          </a:extLst>
        </xdr:cNvPr>
        <xdr:cNvSpPr txBox="1"/>
      </xdr:nvSpPr>
      <xdr:spPr>
        <a:xfrm>
          <a:off x="18983402" y="1728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41927</xdr:rowOff>
    </xdr:from>
    <xdr:ext cx="469744" cy="259045"/>
    <xdr:sp macro="" textlink="">
      <xdr:nvSpPr>
        <xdr:cNvPr id="863" name="n_2aveValue【博物館】&#10;一人当たり面積">
          <a:extLst>
            <a:ext uri="{FF2B5EF4-FFF2-40B4-BE49-F238E27FC236}">
              <a16:creationId xmlns:a16="http://schemas.microsoft.com/office/drawing/2014/main" id="{0522E2B7-C99E-4C69-92AF-A8FBF7EFDA30}"/>
            </a:ext>
          </a:extLst>
        </xdr:cNvPr>
        <xdr:cNvSpPr txBox="1"/>
      </xdr:nvSpPr>
      <xdr:spPr>
        <a:xfrm>
          <a:off x="18183302" y="1720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99077</xdr:rowOff>
    </xdr:from>
    <xdr:ext cx="469744" cy="259045"/>
    <xdr:sp macro="" textlink="">
      <xdr:nvSpPr>
        <xdr:cNvPr id="864" name="n_3aveValue【博物館】&#10;一人当たり面積">
          <a:extLst>
            <a:ext uri="{FF2B5EF4-FFF2-40B4-BE49-F238E27FC236}">
              <a16:creationId xmlns:a16="http://schemas.microsoft.com/office/drawing/2014/main" id="{79E07004-5022-48DE-9AE6-80660C45E338}"/>
            </a:ext>
          </a:extLst>
        </xdr:cNvPr>
        <xdr:cNvSpPr txBox="1"/>
      </xdr:nvSpPr>
      <xdr:spPr>
        <a:xfrm>
          <a:off x="17383202" y="1710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124477</xdr:rowOff>
    </xdr:from>
    <xdr:ext cx="469744" cy="259045"/>
    <xdr:sp macro="" textlink="">
      <xdr:nvSpPr>
        <xdr:cNvPr id="865" name="n_4aveValue【博物館】&#10;一人当たり面積">
          <a:extLst>
            <a:ext uri="{FF2B5EF4-FFF2-40B4-BE49-F238E27FC236}">
              <a16:creationId xmlns:a16="http://schemas.microsoft.com/office/drawing/2014/main" id="{5CFA3D8D-7223-4754-BC69-3350A510164C}"/>
            </a:ext>
          </a:extLst>
        </xdr:cNvPr>
        <xdr:cNvSpPr txBox="1"/>
      </xdr:nvSpPr>
      <xdr:spPr>
        <a:xfrm>
          <a:off x="16592627" y="1679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97</xdr:row>
      <xdr:rowOff>162577</xdr:rowOff>
    </xdr:from>
    <xdr:ext cx="469744" cy="259045"/>
    <xdr:sp macro="" textlink="">
      <xdr:nvSpPr>
        <xdr:cNvPr id="866" name="n_1mainValue【博物館】&#10;一人当たり面積">
          <a:extLst>
            <a:ext uri="{FF2B5EF4-FFF2-40B4-BE49-F238E27FC236}">
              <a16:creationId xmlns:a16="http://schemas.microsoft.com/office/drawing/2014/main" id="{8BF3B724-1AB9-4763-A8C7-0B63814DCEE7}"/>
            </a:ext>
          </a:extLst>
        </xdr:cNvPr>
        <xdr:cNvSpPr txBox="1"/>
      </xdr:nvSpPr>
      <xdr:spPr>
        <a:xfrm>
          <a:off x="18983402" y="1586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97</xdr:row>
      <xdr:rowOff>162577</xdr:rowOff>
    </xdr:from>
    <xdr:ext cx="469744" cy="259045"/>
    <xdr:sp macro="" textlink="">
      <xdr:nvSpPr>
        <xdr:cNvPr id="867" name="n_2mainValue【博物館】&#10;一人当たり面積">
          <a:extLst>
            <a:ext uri="{FF2B5EF4-FFF2-40B4-BE49-F238E27FC236}">
              <a16:creationId xmlns:a16="http://schemas.microsoft.com/office/drawing/2014/main" id="{C27F1B6C-11D7-48B9-BE17-E8D374B47A19}"/>
            </a:ext>
          </a:extLst>
        </xdr:cNvPr>
        <xdr:cNvSpPr txBox="1"/>
      </xdr:nvSpPr>
      <xdr:spPr>
        <a:xfrm>
          <a:off x="18183302" y="1586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48277</xdr:rowOff>
    </xdr:from>
    <xdr:ext cx="469744" cy="259045"/>
    <xdr:sp macro="" textlink="">
      <xdr:nvSpPr>
        <xdr:cNvPr id="868" name="n_3mainValue【博物館】&#10;一人当たり面積">
          <a:extLst>
            <a:ext uri="{FF2B5EF4-FFF2-40B4-BE49-F238E27FC236}">
              <a16:creationId xmlns:a16="http://schemas.microsoft.com/office/drawing/2014/main" id="{B6833C71-2C5C-4698-886A-F971FF0D2AD6}"/>
            </a:ext>
          </a:extLst>
        </xdr:cNvPr>
        <xdr:cNvSpPr txBox="1"/>
      </xdr:nvSpPr>
      <xdr:spPr>
        <a:xfrm>
          <a:off x="17383202" y="1607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9" name="正方形/長方形 868">
          <a:extLst>
            <a:ext uri="{FF2B5EF4-FFF2-40B4-BE49-F238E27FC236}">
              <a16:creationId xmlns:a16="http://schemas.microsoft.com/office/drawing/2014/main" id="{F4151117-51C4-47B9-9A99-11C34D0412D6}"/>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0" name="正方形/長方形 869">
          <a:extLst>
            <a:ext uri="{FF2B5EF4-FFF2-40B4-BE49-F238E27FC236}">
              <a16:creationId xmlns:a16="http://schemas.microsoft.com/office/drawing/2014/main" id="{8C1C7BAB-A9F1-439B-B6F1-EDF04319AFEE}"/>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1" name="テキスト ボックス 870">
          <a:extLst>
            <a:ext uri="{FF2B5EF4-FFF2-40B4-BE49-F238E27FC236}">
              <a16:creationId xmlns:a16="http://schemas.microsoft.com/office/drawing/2014/main" id="{172000D9-8B1F-4A40-9EEE-A0E31D8A3981}"/>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上回っている。令和元年度は主な固定資産の取得がなかったため、すべての類型において有形固定資産減価償却率は前年度より増加した。令和元年度末に策定した個別施設計画に基づき、施設の適切な維持管理を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4F07628-FCAF-4B76-9200-6A95DA5727D7}"/>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43F346B-E4DD-4BC7-9EEE-C5E379644D88}"/>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11147C3-2558-4697-94E0-F3435D5DA1BD}"/>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A212D38-E6EA-40EB-A459-1B1987A22AFE}"/>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0852440-F882-499C-8D07-93E7C2592E69}"/>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6BB3AAD-95C8-4D18-B2AC-983C2E43FCC0}"/>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B3E8A9A-5108-42E8-B14B-F38A15D6AA20}"/>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C6AA902-92F7-4361-A3B9-8AF4AE6FD63F}"/>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B610EDB-AFFB-4C41-9D9A-928488BF4558}"/>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430D775-C057-4C14-9154-EDB3B2E42FBD}"/>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780,053
764,795
4,190.52
446,162,997
437,322,620
6,557,720
252,493,624
813,626,189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647357E-E02D-465B-8A71-B2D96D330DED}"/>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56B4B00-F220-42B5-8DC2-DFAFE4320458}"/>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C482FE9-68B3-4787-A542-42032A9864E0}"/>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8FFBD5A-E8D8-4C0C-8162-FD7EF34D5713}"/>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CBA7738-4718-4A3F-B8EB-55E683C6D929}"/>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BCD6E48-DBCD-4212-A742-6857307D01D8}"/>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5229902-AC0C-4CD3-B977-73C7F386FC21}"/>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26A13EE-247A-4790-AB1E-EA8A61B4586F}"/>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89C4EAF-360C-4E8F-96AF-8337A595BC98}"/>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122C67C-4E3E-409A-BCF8-956188814148}"/>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C70235C-B578-409C-8D16-A79E17BD66EF}"/>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920DE96-114A-478B-9A88-7533C597BA4D}"/>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1FE1C83-B364-440F-8955-B2C38A118133}"/>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8F65E35-AAFC-41F1-9D21-2C0D63B3400F}"/>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BFB6401-0054-4CC2-A9CD-E7AF4EBAD552}"/>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4642FA4-3A42-4031-944B-E87563A4CA53}"/>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F90D9D5-5284-42EB-9766-4FEFC7CE62C0}"/>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7C13C9E3-D0CD-4E03-B64E-A58D65784C92}"/>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12E9FA0E-7116-4EEB-B1E5-BCD33BFBB4D3}"/>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02B96EA1-308A-4641-AA63-AD96F31BDD8B}"/>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33A520F5-F959-4145-B885-B2CB14E26379}"/>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34E95B8F-4E6C-4526-8F05-C370F3775009}"/>
            </a:ext>
          </a:extLst>
        </xdr:cNvPr>
        <xdr:cNvSpPr txBox="1"/>
      </xdr:nvSpPr>
      <xdr:spPr>
        <a:xfrm>
          <a:off x="638175" y="3362325"/>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A6C7881A-CEA2-47F0-AEBB-8290CF8FBFC6}"/>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F758035F-1EF5-40FD-AD8C-FBA58AF178E2}"/>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AA045A04-000C-4996-BD27-6EDD0B3AF9D7}"/>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CFAC6720-780F-49A7-8801-D9E945337413}"/>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BA2BC6D3-AC49-45CA-BCB0-8979C5FA2488}"/>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7D0479E1-E2EF-4CBF-96F1-CD7F053BB910}"/>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6D1E70E-1257-4DCD-A277-08850DDCCEF0}"/>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DA25AEA-0312-4D1E-B27D-F2EDA4101086}"/>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C583E69-03A4-4706-B49B-453D3B560BCE}"/>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682C582-3847-4945-90F9-5F1118719396}"/>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76380278-17D3-495B-AA36-74763F9295E2}"/>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8AD38479-9AAF-49B3-857C-AFC93A5FBB23}"/>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8B97713-B35B-4BC5-AAF2-E0FDB2E398F6}"/>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E919EC5-EE72-412E-BA37-C261787AD606}"/>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3DFBDC0-6A50-4DBA-822C-830AA1E09D15}"/>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147CB74-F3B8-4CF0-82A2-492A4BFE6ECE}"/>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11D5CE6-8AA2-4F23-A662-6D864CA011B8}"/>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65750FA-E480-4EE0-BFC8-CFDD43846D2D}"/>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581AA2F-D611-4D53-BF72-CDF8811D1BD2}"/>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1CAAC33E-6101-4CF6-AC49-6E3C129B2FC9}"/>
            </a:ext>
          </a:extLst>
        </xdr:cNvPr>
        <xdr:cNvSpPr txBox="1"/>
      </xdr:nvSpPr>
      <xdr:spPr>
        <a:xfrm>
          <a:off x="388136" y="52648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7D48BB0-4BF0-452B-811E-3E4FF876ECEB}"/>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体育館・プール】&#10;有形固定資産減価償却率グラフ枠">
          <a:extLst>
            <a:ext uri="{FF2B5EF4-FFF2-40B4-BE49-F238E27FC236}">
              <a16:creationId xmlns:a16="http://schemas.microsoft.com/office/drawing/2014/main" id="{10094EED-1F3E-4F12-9CC9-3EEA08DA1489}"/>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76200</xdr:rowOff>
    </xdr:from>
    <xdr:to>
      <xdr:col>24</xdr:col>
      <xdr:colOff>62865</xdr:colOff>
      <xdr:row>42</xdr:row>
      <xdr:rowOff>102870</xdr:rowOff>
    </xdr:to>
    <xdr:cxnSp macro="">
      <xdr:nvCxnSpPr>
        <xdr:cNvPr id="56" name="直線コネクタ 55">
          <a:extLst>
            <a:ext uri="{FF2B5EF4-FFF2-40B4-BE49-F238E27FC236}">
              <a16:creationId xmlns:a16="http://schemas.microsoft.com/office/drawing/2014/main" id="{EAD132F8-F043-423B-89D3-77922154B2B0}"/>
            </a:ext>
          </a:extLst>
        </xdr:cNvPr>
        <xdr:cNvCxnSpPr/>
      </xdr:nvCxnSpPr>
      <xdr:spPr>
        <a:xfrm flipV="1">
          <a:off x="4179570" y="5581650"/>
          <a:ext cx="1270" cy="1325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106697</xdr:rowOff>
    </xdr:from>
    <xdr:ext cx="405111" cy="259045"/>
    <xdr:sp macro="" textlink="">
      <xdr:nvSpPr>
        <xdr:cNvPr id="57" name="【体育館・プール】&#10;有形固定資産減価償却率最小値テキスト">
          <a:extLst>
            <a:ext uri="{FF2B5EF4-FFF2-40B4-BE49-F238E27FC236}">
              <a16:creationId xmlns:a16="http://schemas.microsoft.com/office/drawing/2014/main" id="{24284378-84C6-4F96-BEC6-BE462CEBA47A}"/>
            </a:ext>
          </a:extLst>
        </xdr:cNvPr>
        <xdr:cNvSpPr txBox="1"/>
      </xdr:nvSpPr>
      <xdr:spPr>
        <a:xfrm>
          <a:off x="4229100" y="6904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102870</xdr:rowOff>
    </xdr:from>
    <xdr:to>
      <xdr:col>24</xdr:col>
      <xdr:colOff>152400</xdr:colOff>
      <xdr:row>42</xdr:row>
      <xdr:rowOff>102870</xdr:rowOff>
    </xdr:to>
    <xdr:cxnSp macro="">
      <xdr:nvCxnSpPr>
        <xdr:cNvPr id="58" name="直線コネクタ 57">
          <a:extLst>
            <a:ext uri="{FF2B5EF4-FFF2-40B4-BE49-F238E27FC236}">
              <a16:creationId xmlns:a16="http://schemas.microsoft.com/office/drawing/2014/main" id="{815DC654-21E2-407E-9444-28E29D53281D}"/>
            </a:ext>
          </a:extLst>
        </xdr:cNvPr>
        <xdr:cNvCxnSpPr/>
      </xdr:nvCxnSpPr>
      <xdr:spPr>
        <a:xfrm>
          <a:off x="4105275" y="69068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22877</xdr:rowOff>
    </xdr:from>
    <xdr:ext cx="405111" cy="259045"/>
    <xdr:sp macro="" textlink="">
      <xdr:nvSpPr>
        <xdr:cNvPr id="59" name="【体育館・プール】&#10;有形固定資産減価償却率最大値テキスト">
          <a:extLst>
            <a:ext uri="{FF2B5EF4-FFF2-40B4-BE49-F238E27FC236}">
              <a16:creationId xmlns:a16="http://schemas.microsoft.com/office/drawing/2014/main" id="{F2D2C182-B6B5-44E2-88F7-6FE043B0DC37}"/>
            </a:ext>
          </a:extLst>
        </xdr:cNvPr>
        <xdr:cNvSpPr txBox="1"/>
      </xdr:nvSpPr>
      <xdr:spPr>
        <a:xfrm>
          <a:off x="4229100" y="5369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76200</xdr:rowOff>
    </xdr:from>
    <xdr:to>
      <xdr:col>24</xdr:col>
      <xdr:colOff>152400</xdr:colOff>
      <xdr:row>34</xdr:row>
      <xdr:rowOff>76200</xdr:rowOff>
    </xdr:to>
    <xdr:cxnSp macro="">
      <xdr:nvCxnSpPr>
        <xdr:cNvPr id="60" name="直線コネクタ 59">
          <a:extLst>
            <a:ext uri="{FF2B5EF4-FFF2-40B4-BE49-F238E27FC236}">
              <a16:creationId xmlns:a16="http://schemas.microsoft.com/office/drawing/2014/main" id="{81A9C88F-206A-4AC5-B1F7-62D9E96FA4E2}"/>
            </a:ext>
          </a:extLst>
        </xdr:cNvPr>
        <xdr:cNvCxnSpPr/>
      </xdr:nvCxnSpPr>
      <xdr:spPr>
        <a:xfrm>
          <a:off x="4105275" y="55816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127652</xdr:rowOff>
    </xdr:from>
    <xdr:ext cx="405111" cy="259045"/>
    <xdr:sp macro="" textlink="">
      <xdr:nvSpPr>
        <xdr:cNvPr id="61" name="【体育館・プール】&#10;有形固定資産減価償却率平均値テキスト">
          <a:extLst>
            <a:ext uri="{FF2B5EF4-FFF2-40B4-BE49-F238E27FC236}">
              <a16:creationId xmlns:a16="http://schemas.microsoft.com/office/drawing/2014/main" id="{C6ABF011-9F47-4B40-A1D2-24100E4F5412}"/>
            </a:ext>
          </a:extLst>
        </xdr:cNvPr>
        <xdr:cNvSpPr txBox="1"/>
      </xdr:nvSpPr>
      <xdr:spPr>
        <a:xfrm>
          <a:off x="4229100" y="6115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149225</xdr:rowOff>
    </xdr:from>
    <xdr:to>
      <xdr:col>24</xdr:col>
      <xdr:colOff>114300</xdr:colOff>
      <xdr:row>38</xdr:row>
      <xdr:rowOff>79375</xdr:rowOff>
    </xdr:to>
    <xdr:sp macro="" textlink="">
      <xdr:nvSpPr>
        <xdr:cNvPr id="62" name="フローチャート: 判断 61">
          <a:extLst>
            <a:ext uri="{FF2B5EF4-FFF2-40B4-BE49-F238E27FC236}">
              <a16:creationId xmlns:a16="http://schemas.microsoft.com/office/drawing/2014/main" id="{D070F115-9AD0-489B-BABC-AC83D822805B}"/>
            </a:ext>
          </a:extLst>
        </xdr:cNvPr>
        <xdr:cNvSpPr/>
      </xdr:nvSpPr>
      <xdr:spPr>
        <a:xfrm>
          <a:off x="4124325" y="61404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52070</xdr:rowOff>
    </xdr:from>
    <xdr:to>
      <xdr:col>20</xdr:col>
      <xdr:colOff>38100</xdr:colOff>
      <xdr:row>38</xdr:row>
      <xdr:rowOff>153670</xdr:rowOff>
    </xdr:to>
    <xdr:sp macro="" textlink="">
      <xdr:nvSpPr>
        <xdr:cNvPr id="63" name="フローチャート: 判断 62">
          <a:extLst>
            <a:ext uri="{FF2B5EF4-FFF2-40B4-BE49-F238E27FC236}">
              <a16:creationId xmlns:a16="http://schemas.microsoft.com/office/drawing/2014/main" id="{7D5196F2-1572-4BEC-BC9D-D8F7E34CFE09}"/>
            </a:ext>
          </a:extLst>
        </xdr:cNvPr>
        <xdr:cNvSpPr/>
      </xdr:nvSpPr>
      <xdr:spPr>
        <a:xfrm>
          <a:off x="3381375" y="620204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144797</xdr:rowOff>
    </xdr:from>
    <xdr:ext cx="405111" cy="259045"/>
    <xdr:sp macro="" textlink="">
      <xdr:nvSpPr>
        <xdr:cNvPr id="64" name="n_1aveValue【体育館・プール】&#10;有形固定資産減価償却率">
          <a:extLst>
            <a:ext uri="{FF2B5EF4-FFF2-40B4-BE49-F238E27FC236}">
              <a16:creationId xmlns:a16="http://schemas.microsoft.com/office/drawing/2014/main" id="{5C469598-4B28-47B8-B2CF-1741932A7E39}"/>
            </a:ext>
          </a:extLst>
        </xdr:cNvPr>
        <xdr:cNvSpPr txBox="1"/>
      </xdr:nvSpPr>
      <xdr:spPr>
        <a:xfrm>
          <a:off x="32391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170180</xdr:rowOff>
    </xdr:from>
    <xdr:to>
      <xdr:col>15</xdr:col>
      <xdr:colOff>101600</xdr:colOff>
      <xdr:row>38</xdr:row>
      <xdr:rowOff>100330</xdr:rowOff>
    </xdr:to>
    <xdr:sp macro="" textlink="">
      <xdr:nvSpPr>
        <xdr:cNvPr id="65" name="フローチャート: 判断 64">
          <a:extLst>
            <a:ext uri="{FF2B5EF4-FFF2-40B4-BE49-F238E27FC236}">
              <a16:creationId xmlns:a16="http://schemas.microsoft.com/office/drawing/2014/main" id="{5A49DD80-B574-432F-8FD1-6D07389E898D}"/>
            </a:ext>
          </a:extLst>
        </xdr:cNvPr>
        <xdr:cNvSpPr/>
      </xdr:nvSpPr>
      <xdr:spPr>
        <a:xfrm>
          <a:off x="2571750" y="61518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91457</xdr:rowOff>
    </xdr:from>
    <xdr:ext cx="405111" cy="259045"/>
    <xdr:sp macro="" textlink="">
      <xdr:nvSpPr>
        <xdr:cNvPr id="66" name="n_2aveValue【体育館・プール】&#10;有形固定資産減価償却率">
          <a:extLst>
            <a:ext uri="{FF2B5EF4-FFF2-40B4-BE49-F238E27FC236}">
              <a16:creationId xmlns:a16="http://schemas.microsoft.com/office/drawing/2014/main" id="{19E6CF0A-E969-436E-9C45-6201F226735E}"/>
            </a:ext>
          </a:extLst>
        </xdr:cNvPr>
        <xdr:cNvSpPr txBox="1"/>
      </xdr:nvSpPr>
      <xdr:spPr>
        <a:xfrm>
          <a:off x="2439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120650</xdr:rowOff>
    </xdr:from>
    <xdr:to>
      <xdr:col>10</xdr:col>
      <xdr:colOff>165100</xdr:colOff>
      <xdr:row>39</xdr:row>
      <xdr:rowOff>50800</xdr:rowOff>
    </xdr:to>
    <xdr:sp macro="" textlink="">
      <xdr:nvSpPr>
        <xdr:cNvPr id="67" name="フローチャート: 判断 66">
          <a:extLst>
            <a:ext uri="{FF2B5EF4-FFF2-40B4-BE49-F238E27FC236}">
              <a16:creationId xmlns:a16="http://schemas.microsoft.com/office/drawing/2014/main" id="{215A2269-E993-476A-985E-C2CCA0FC4F55}"/>
            </a:ext>
          </a:extLst>
        </xdr:cNvPr>
        <xdr:cNvSpPr/>
      </xdr:nvSpPr>
      <xdr:spPr>
        <a:xfrm>
          <a:off x="1781175" y="62769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39</xdr:row>
      <xdr:rowOff>41927</xdr:rowOff>
    </xdr:from>
    <xdr:ext cx="405111" cy="259045"/>
    <xdr:sp macro="" textlink="">
      <xdr:nvSpPr>
        <xdr:cNvPr id="68" name="n_3aveValue【体育館・プール】&#10;有形固定資産減価償却率">
          <a:extLst>
            <a:ext uri="{FF2B5EF4-FFF2-40B4-BE49-F238E27FC236}">
              <a16:creationId xmlns:a16="http://schemas.microsoft.com/office/drawing/2014/main" id="{3492A7BA-9EF3-418A-9025-8E4582A9729D}"/>
            </a:ext>
          </a:extLst>
        </xdr:cNvPr>
        <xdr:cNvSpPr txBox="1"/>
      </xdr:nvSpPr>
      <xdr:spPr>
        <a:xfrm>
          <a:off x="1648469" y="6360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40</xdr:row>
      <xdr:rowOff>61595</xdr:rowOff>
    </xdr:from>
    <xdr:to>
      <xdr:col>6</xdr:col>
      <xdr:colOff>38100</xdr:colOff>
      <xdr:row>40</xdr:row>
      <xdr:rowOff>163195</xdr:rowOff>
    </xdr:to>
    <xdr:sp macro="" textlink="">
      <xdr:nvSpPr>
        <xdr:cNvPr id="69" name="フローチャート: 判断 68">
          <a:extLst>
            <a:ext uri="{FF2B5EF4-FFF2-40B4-BE49-F238E27FC236}">
              <a16:creationId xmlns:a16="http://schemas.microsoft.com/office/drawing/2014/main" id="{ADEA24D4-FE1D-4529-B4BD-E9F8005FD1D5}"/>
            </a:ext>
          </a:extLst>
        </xdr:cNvPr>
        <xdr:cNvSpPr/>
      </xdr:nvSpPr>
      <xdr:spPr>
        <a:xfrm>
          <a:off x="981075" y="65417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39</xdr:row>
      <xdr:rowOff>8272</xdr:rowOff>
    </xdr:from>
    <xdr:ext cx="405111" cy="259045"/>
    <xdr:sp macro="" textlink="">
      <xdr:nvSpPr>
        <xdr:cNvPr id="70" name="n_4aveValue【体育館・プール】&#10;有形固定資産減価償却率">
          <a:extLst>
            <a:ext uri="{FF2B5EF4-FFF2-40B4-BE49-F238E27FC236}">
              <a16:creationId xmlns:a16="http://schemas.microsoft.com/office/drawing/2014/main" id="{C862B8F2-8697-4BCC-8C9A-1863804473E0}"/>
            </a:ext>
          </a:extLst>
        </xdr:cNvPr>
        <xdr:cNvSpPr txBox="1"/>
      </xdr:nvSpPr>
      <xdr:spPr>
        <a:xfrm>
          <a:off x="848369" y="632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93C049A-3B96-4746-8E5F-BB6C665F0839}"/>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85F6D91-1FAC-42B0-9902-66278CAC26A8}"/>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185F044-3AE4-4885-94D4-6C72131379ED}"/>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A2B9C7C5-57FD-4E7C-A78C-7FFE57C2E7B5}"/>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D330A114-268A-46CA-8CDC-0DD30164CD0A}"/>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25400</xdr:rowOff>
    </xdr:from>
    <xdr:to>
      <xdr:col>24</xdr:col>
      <xdr:colOff>114300</xdr:colOff>
      <xdr:row>34</xdr:row>
      <xdr:rowOff>127000</xdr:rowOff>
    </xdr:to>
    <xdr:sp macro="" textlink="">
      <xdr:nvSpPr>
        <xdr:cNvPr id="76" name="楕円 75">
          <a:extLst>
            <a:ext uri="{FF2B5EF4-FFF2-40B4-BE49-F238E27FC236}">
              <a16:creationId xmlns:a16="http://schemas.microsoft.com/office/drawing/2014/main" id="{F35CA749-AE23-4FF0-9BA2-3B8E0851A758}"/>
            </a:ext>
          </a:extLst>
        </xdr:cNvPr>
        <xdr:cNvSpPr/>
      </xdr:nvSpPr>
      <xdr:spPr>
        <a:xfrm>
          <a:off x="4124325" y="55340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149877</xdr:rowOff>
    </xdr:from>
    <xdr:ext cx="405111" cy="259045"/>
    <xdr:sp macro="" textlink="">
      <xdr:nvSpPr>
        <xdr:cNvPr id="77" name="【体育館・プール】&#10;有形固定資産減価償却率該当値テキスト">
          <a:extLst>
            <a:ext uri="{FF2B5EF4-FFF2-40B4-BE49-F238E27FC236}">
              <a16:creationId xmlns:a16="http://schemas.microsoft.com/office/drawing/2014/main" id="{7DD14962-38E7-4A26-93F5-935DD018BE28}"/>
            </a:ext>
          </a:extLst>
        </xdr:cNvPr>
        <xdr:cNvSpPr txBox="1"/>
      </xdr:nvSpPr>
      <xdr:spPr>
        <a:xfrm>
          <a:off x="4229100" y="5493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139700</xdr:rowOff>
    </xdr:from>
    <xdr:to>
      <xdr:col>20</xdr:col>
      <xdr:colOff>38100</xdr:colOff>
      <xdr:row>34</xdr:row>
      <xdr:rowOff>69850</xdr:rowOff>
    </xdr:to>
    <xdr:sp macro="" textlink="">
      <xdr:nvSpPr>
        <xdr:cNvPr id="78" name="楕円 77">
          <a:extLst>
            <a:ext uri="{FF2B5EF4-FFF2-40B4-BE49-F238E27FC236}">
              <a16:creationId xmlns:a16="http://schemas.microsoft.com/office/drawing/2014/main" id="{E65C16F9-63F2-40B1-A55F-61F0FD088AF9}"/>
            </a:ext>
          </a:extLst>
        </xdr:cNvPr>
        <xdr:cNvSpPr/>
      </xdr:nvSpPr>
      <xdr:spPr>
        <a:xfrm>
          <a:off x="3381375" y="54864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19050</xdr:rowOff>
    </xdr:from>
    <xdr:to>
      <xdr:col>24</xdr:col>
      <xdr:colOff>63500</xdr:colOff>
      <xdr:row>34</xdr:row>
      <xdr:rowOff>76200</xdr:rowOff>
    </xdr:to>
    <xdr:cxnSp macro="">
      <xdr:nvCxnSpPr>
        <xdr:cNvPr id="79" name="直線コネクタ 78">
          <a:extLst>
            <a:ext uri="{FF2B5EF4-FFF2-40B4-BE49-F238E27FC236}">
              <a16:creationId xmlns:a16="http://schemas.microsoft.com/office/drawing/2014/main" id="{313C0D88-6106-408D-8832-7ED827131990}"/>
            </a:ext>
          </a:extLst>
        </xdr:cNvPr>
        <xdr:cNvCxnSpPr/>
      </xdr:nvCxnSpPr>
      <xdr:spPr>
        <a:xfrm>
          <a:off x="3429000" y="5524500"/>
          <a:ext cx="7524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84455</xdr:rowOff>
    </xdr:from>
    <xdr:to>
      <xdr:col>15</xdr:col>
      <xdr:colOff>101600</xdr:colOff>
      <xdr:row>34</xdr:row>
      <xdr:rowOff>14605</xdr:rowOff>
    </xdr:to>
    <xdr:sp macro="" textlink="">
      <xdr:nvSpPr>
        <xdr:cNvPr id="80" name="楕円 79">
          <a:extLst>
            <a:ext uri="{FF2B5EF4-FFF2-40B4-BE49-F238E27FC236}">
              <a16:creationId xmlns:a16="http://schemas.microsoft.com/office/drawing/2014/main" id="{80AA527E-5505-490E-AC5B-BF567D9F07A6}"/>
            </a:ext>
          </a:extLst>
        </xdr:cNvPr>
        <xdr:cNvSpPr/>
      </xdr:nvSpPr>
      <xdr:spPr>
        <a:xfrm>
          <a:off x="2571750" y="543115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135255</xdr:rowOff>
    </xdr:from>
    <xdr:to>
      <xdr:col>19</xdr:col>
      <xdr:colOff>177800</xdr:colOff>
      <xdr:row>34</xdr:row>
      <xdr:rowOff>19050</xdr:rowOff>
    </xdr:to>
    <xdr:cxnSp macro="">
      <xdr:nvCxnSpPr>
        <xdr:cNvPr id="81" name="直線コネクタ 80">
          <a:extLst>
            <a:ext uri="{FF2B5EF4-FFF2-40B4-BE49-F238E27FC236}">
              <a16:creationId xmlns:a16="http://schemas.microsoft.com/office/drawing/2014/main" id="{687205D0-662F-4300-9D60-299C316A2B81}"/>
            </a:ext>
          </a:extLst>
        </xdr:cNvPr>
        <xdr:cNvCxnSpPr/>
      </xdr:nvCxnSpPr>
      <xdr:spPr>
        <a:xfrm>
          <a:off x="2619375" y="5478780"/>
          <a:ext cx="80962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25400</xdr:rowOff>
    </xdr:from>
    <xdr:to>
      <xdr:col>10</xdr:col>
      <xdr:colOff>165100</xdr:colOff>
      <xdr:row>33</xdr:row>
      <xdr:rowOff>127000</xdr:rowOff>
    </xdr:to>
    <xdr:sp macro="" textlink="">
      <xdr:nvSpPr>
        <xdr:cNvPr id="82" name="楕円 81">
          <a:extLst>
            <a:ext uri="{FF2B5EF4-FFF2-40B4-BE49-F238E27FC236}">
              <a16:creationId xmlns:a16="http://schemas.microsoft.com/office/drawing/2014/main" id="{EA39B70E-A6A6-4ECF-9003-2B096208F67B}"/>
            </a:ext>
          </a:extLst>
        </xdr:cNvPr>
        <xdr:cNvSpPr/>
      </xdr:nvSpPr>
      <xdr:spPr>
        <a:xfrm>
          <a:off x="1781175" y="53721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76200</xdr:rowOff>
    </xdr:from>
    <xdr:to>
      <xdr:col>15</xdr:col>
      <xdr:colOff>50800</xdr:colOff>
      <xdr:row>33</xdr:row>
      <xdr:rowOff>135255</xdr:rowOff>
    </xdr:to>
    <xdr:cxnSp macro="">
      <xdr:nvCxnSpPr>
        <xdr:cNvPr id="83" name="直線コネクタ 82">
          <a:extLst>
            <a:ext uri="{FF2B5EF4-FFF2-40B4-BE49-F238E27FC236}">
              <a16:creationId xmlns:a16="http://schemas.microsoft.com/office/drawing/2014/main" id="{36FB3F1E-C8B5-4F59-9DA2-5DD2B2EAF746}"/>
            </a:ext>
          </a:extLst>
        </xdr:cNvPr>
        <xdr:cNvCxnSpPr/>
      </xdr:nvCxnSpPr>
      <xdr:spPr>
        <a:xfrm>
          <a:off x="1828800" y="5419725"/>
          <a:ext cx="790575"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32</xdr:row>
      <xdr:rowOff>86377</xdr:rowOff>
    </xdr:from>
    <xdr:ext cx="340478" cy="259045"/>
    <xdr:sp macro="" textlink="">
      <xdr:nvSpPr>
        <xdr:cNvPr id="84" name="n_1mainValue【体育館・プール】&#10;有形固定資産減価償却率">
          <a:extLst>
            <a:ext uri="{FF2B5EF4-FFF2-40B4-BE49-F238E27FC236}">
              <a16:creationId xmlns:a16="http://schemas.microsoft.com/office/drawing/2014/main" id="{EF08B198-F971-48D0-B8EA-18F9D1AFB5C8}"/>
            </a:ext>
          </a:extLst>
        </xdr:cNvPr>
        <xdr:cNvSpPr txBox="1"/>
      </xdr:nvSpPr>
      <xdr:spPr>
        <a:xfrm>
          <a:off x="3258761" y="52648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31132</xdr:rowOff>
    </xdr:from>
    <xdr:ext cx="340478" cy="259045"/>
    <xdr:sp macro="" textlink="">
      <xdr:nvSpPr>
        <xdr:cNvPr id="85" name="n_2mainValue【体育館・プール】&#10;有形固定資産減価償却率">
          <a:extLst>
            <a:ext uri="{FF2B5EF4-FFF2-40B4-BE49-F238E27FC236}">
              <a16:creationId xmlns:a16="http://schemas.microsoft.com/office/drawing/2014/main" id="{E8A5B06A-9355-4C36-BE67-E016D63349D8}"/>
            </a:ext>
          </a:extLst>
        </xdr:cNvPr>
        <xdr:cNvSpPr txBox="1"/>
      </xdr:nvSpPr>
      <xdr:spPr>
        <a:xfrm>
          <a:off x="2468186" y="5209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143527</xdr:rowOff>
    </xdr:from>
    <xdr:ext cx="340478" cy="259045"/>
    <xdr:sp macro="" textlink="">
      <xdr:nvSpPr>
        <xdr:cNvPr id="86" name="n_3mainValue【体育館・プール】&#10;有形固定資産減価償却率">
          <a:extLst>
            <a:ext uri="{FF2B5EF4-FFF2-40B4-BE49-F238E27FC236}">
              <a16:creationId xmlns:a16="http://schemas.microsoft.com/office/drawing/2014/main" id="{9D644074-FD72-4353-BFD3-EA46B8FEB2AB}"/>
            </a:ext>
          </a:extLst>
        </xdr:cNvPr>
        <xdr:cNvSpPr txBox="1"/>
      </xdr:nvSpPr>
      <xdr:spPr>
        <a:xfrm>
          <a:off x="1677611"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900D9FAC-7048-452C-ABE3-522C8F1A82A6}"/>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8" name="正方形/長方形 87">
          <a:extLst>
            <a:ext uri="{FF2B5EF4-FFF2-40B4-BE49-F238E27FC236}">
              <a16:creationId xmlns:a16="http://schemas.microsoft.com/office/drawing/2014/main" id="{8682A634-7C8C-4391-B990-5BE7E83D7C17}"/>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9" name="正方形/長方形 88">
          <a:extLst>
            <a:ext uri="{FF2B5EF4-FFF2-40B4-BE49-F238E27FC236}">
              <a16:creationId xmlns:a16="http://schemas.microsoft.com/office/drawing/2014/main" id="{3F978E6D-EFE0-4B7C-83BF-940A8A673715}"/>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0" name="正方形/長方形 89">
          <a:extLst>
            <a:ext uri="{FF2B5EF4-FFF2-40B4-BE49-F238E27FC236}">
              <a16:creationId xmlns:a16="http://schemas.microsoft.com/office/drawing/2014/main" id="{CA307868-FF7B-4569-9B54-18EA94EE721D}"/>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1" name="正方形/長方形 90">
          <a:extLst>
            <a:ext uri="{FF2B5EF4-FFF2-40B4-BE49-F238E27FC236}">
              <a16:creationId xmlns:a16="http://schemas.microsoft.com/office/drawing/2014/main" id="{6B27475B-1CE7-4B09-B5A1-83C216E62A9B}"/>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ACF349E8-DA7B-4082-AD54-83A6941F2C5A}"/>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a:extLst>
            <a:ext uri="{FF2B5EF4-FFF2-40B4-BE49-F238E27FC236}">
              <a16:creationId xmlns:a16="http://schemas.microsoft.com/office/drawing/2014/main" id="{39462208-CF4C-4EE2-91DE-98F1B2C95F6B}"/>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6422430F-65B4-456A-BB51-2EDCDFAA6354}"/>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B1C1395C-46C6-41F4-9B19-A4FFFE199A4F}"/>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436523DE-9F0A-4684-9049-8E8205DEA0EA}"/>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37CAF426-E8A3-4E33-AD21-9461DAB6E989}"/>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8" name="テキスト ボックス 97">
          <a:extLst>
            <a:ext uri="{FF2B5EF4-FFF2-40B4-BE49-F238E27FC236}">
              <a16:creationId xmlns:a16="http://schemas.microsoft.com/office/drawing/2014/main" id="{359BBC25-88EF-46DF-9DB8-A098C6FA55DD}"/>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5083F160-28D8-411A-9EBF-560FFB1654F0}"/>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0" name="テキスト ボックス 99">
          <a:extLst>
            <a:ext uri="{FF2B5EF4-FFF2-40B4-BE49-F238E27FC236}">
              <a16:creationId xmlns:a16="http://schemas.microsoft.com/office/drawing/2014/main" id="{E584B0CB-FCC1-4DB1-AA18-0367778B39C9}"/>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8DE5AFFD-4280-4B6B-A417-2A9BAEB51A5A}"/>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2" name="テキスト ボックス 101">
          <a:extLst>
            <a:ext uri="{FF2B5EF4-FFF2-40B4-BE49-F238E27FC236}">
              <a16:creationId xmlns:a16="http://schemas.microsoft.com/office/drawing/2014/main" id="{CD6BAB44-293E-4837-A984-668229128D86}"/>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879054F9-FDF2-4066-8E91-2D3562D4747D}"/>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4" name="テキスト ボックス 103">
          <a:extLst>
            <a:ext uri="{FF2B5EF4-FFF2-40B4-BE49-F238E27FC236}">
              <a16:creationId xmlns:a16="http://schemas.microsoft.com/office/drawing/2014/main" id="{9174C11E-F14C-4177-A4A3-AA499FAF62C7}"/>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97A8F6E4-6692-494D-91B0-87FD8F2505C4}"/>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DD165BE9-ED63-4872-8ECD-B9FB64AA8EB9}"/>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体育館・プール】&#10;一人当たり面積グラフ枠">
          <a:extLst>
            <a:ext uri="{FF2B5EF4-FFF2-40B4-BE49-F238E27FC236}">
              <a16:creationId xmlns:a16="http://schemas.microsoft.com/office/drawing/2014/main" id="{968346A8-480A-46D8-B717-5529A06CF057}"/>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152400</xdr:rowOff>
    </xdr:from>
    <xdr:to>
      <xdr:col>54</xdr:col>
      <xdr:colOff>189865</xdr:colOff>
      <xdr:row>40</xdr:row>
      <xdr:rowOff>114300</xdr:rowOff>
    </xdr:to>
    <xdr:cxnSp macro="">
      <xdr:nvCxnSpPr>
        <xdr:cNvPr id="108" name="直線コネクタ 107">
          <a:extLst>
            <a:ext uri="{FF2B5EF4-FFF2-40B4-BE49-F238E27FC236}">
              <a16:creationId xmlns:a16="http://schemas.microsoft.com/office/drawing/2014/main" id="{7FB26CB7-DC8A-430B-B9C1-0D16C465E5C2}"/>
            </a:ext>
          </a:extLst>
        </xdr:cNvPr>
        <xdr:cNvCxnSpPr/>
      </xdr:nvCxnSpPr>
      <xdr:spPr>
        <a:xfrm flipV="1">
          <a:off x="9427845" y="5334000"/>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118127</xdr:rowOff>
    </xdr:from>
    <xdr:ext cx="469744" cy="259045"/>
    <xdr:sp macro="" textlink="">
      <xdr:nvSpPr>
        <xdr:cNvPr id="109" name="【体育館・プール】&#10;一人当たり面積最小値テキスト">
          <a:extLst>
            <a:ext uri="{FF2B5EF4-FFF2-40B4-BE49-F238E27FC236}">
              <a16:creationId xmlns:a16="http://schemas.microsoft.com/office/drawing/2014/main" id="{25E55116-92EB-4D9C-869A-09513E66D9E4}"/>
            </a:ext>
          </a:extLst>
        </xdr:cNvPr>
        <xdr:cNvSpPr txBox="1"/>
      </xdr:nvSpPr>
      <xdr:spPr>
        <a:xfrm>
          <a:off x="9477375" y="659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114300</xdr:rowOff>
    </xdr:from>
    <xdr:to>
      <xdr:col>55</xdr:col>
      <xdr:colOff>88900</xdr:colOff>
      <xdr:row>40</xdr:row>
      <xdr:rowOff>114300</xdr:rowOff>
    </xdr:to>
    <xdr:cxnSp macro="">
      <xdr:nvCxnSpPr>
        <xdr:cNvPr id="110" name="直線コネクタ 109">
          <a:extLst>
            <a:ext uri="{FF2B5EF4-FFF2-40B4-BE49-F238E27FC236}">
              <a16:creationId xmlns:a16="http://schemas.microsoft.com/office/drawing/2014/main" id="{F580E023-F829-4492-8BE0-0D5A0171755E}"/>
            </a:ext>
          </a:extLst>
        </xdr:cNvPr>
        <xdr:cNvCxnSpPr/>
      </xdr:nvCxnSpPr>
      <xdr:spPr>
        <a:xfrm>
          <a:off x="9363075" y="65913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99077</xdr:rowOff>
    </xdr:from>
    <xdr:ext cx="469744" cy="259045"/>
    <xdr:sp macro="" textlink="">
      <xdr:nvSpPr>
        <xdr:cNvPr id="111" name="【体育館・プール】&#10;一人当たり面積最大値テキスト">
          <a:extLst>
            <a:ext uri="{FF2B5EF4-FFF2-40B4-BE49-F238E27FC236}">
              <a16:creationId xmlns:a16="http://schemas.microsoft.com/office/drawing/2014/main" id="{D51C5297-703F-41A5-A333-3CEDF0F85C6A}"/>
            </a:ext>
          </a:extLst>
        </xdr:cNvPr>
        <xdr:cNvSpPr txBox="1"/>
      </xdr:nvSpPr>
      <xdr:spPr>
        <a:xfrm>
          <a:off x="9477375" y="51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2" name="直線コネクタ 111">
          <a:extLst>
            <a:ext uri="{FF2B5EF4-FFF2-40B4-BE49-F238E27FC236}">
              <a16:creationId xmlns:a16="http://schemas.microsoft.com/office/drawing/2014/main" id="{0A4E9D2A-661D-4F51-BF9B-916E8EBE73C9}"/>
            </a:ext>
          </a:extLst>
        </xdr:cNvPr>
        <xdr:cNvCxnSpPr/>
      </xdr:nvCxnSpPr>
      <xdr:spPr>
        <a:xfrm>
          <a:off x="9363075" y="53340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80027</xdr:rowOff>
    </xdr:from>
    <xdr:ext cx="469744" cy="259045"/>
    <xdr:sp macro="" textlink="">
      <xdr:nvSpPr>
        <xdr:cNvPr id="113" name="【体育館・プール】&#10;一人当たり面積平均値テキスト">
          <a:extLst>
            <a:ext uri="{FF2B5EF4-FFF2-40B4-BE49-F238E27FC236}">
              <a16:creationId xmlns:a16="http://schemas.microsoft.com/office/drawing/2014/main" id="{6AF333D3-E8AC-4C7E-8ADC-E38C87D6D3EC}"/>
            </a:ext>
          </a:extLst>
        </xdr:cNvPr>
        <xdr:cNvSpPr txBox="1"/>
      </xdr:nvSpPr>
      <xdr:spPr>
        <a:xfrm>
          <a:off x="9477375" y="6236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101600</xdr:rowOff>
    </xdr:from>
    <xdr:to>
      <xdr:col>55</xdr:col>
      <xdr:colOff>50800</xdr:colOff>
      <xdr:row>39</xdr:row>
      <xdr:rowOff>31750</xdr:rowOff>
    </xdr:to>
    <xdr:sp macro="" textlink="">
      <xdr:nvSpPr>
        <xdr:cNvPr id="114" name="フローチャート: 判断 113">
          <a:extLst>
            <a:ext uri="{FF2B5EF4-FFF2-40B4-BE49-F238E27FC236}">
              <a16:creationId xmlns:a16="http://schemas.microsoft.com/office/drawing/2014/main" id="{E922FCAE-9D6B-48AC-93F2-9A9BC24B568E}"/>
            </a:ext>
          </a:extLst>
        </xdr:cNvPr>
        <xdr:cNvSpPr/>
      </xdr:nvSpPr>
      <xdr:spPr>
        <a:xfrm>
          <a:off x="9401175" y="6257925"/>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15" name="フローチャート: 判断 114">
          <a:extLst>
            <a:ext uri="{FF2B5EF4-FFF2-40B4-BE49-F238E27FC236}">
              <a16:creationId xmlns:a16="http://schemas.microsoft.com/office/drawing/2014/main" id="{894B45C0-DA53-4EC7-98D6-C5FA096FC64A}"/>
            </a:ext>
          </a:extLst>
        </xdr:cNvPr>
        <xdr:cNvSpPr/>
      </xdr:nvSpPr>
      <xdr:spPr>
        <a:xfrm>
          <a:off x="8639175" y="61150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41927</xdr:rowOff>
    </xdr:from>
    <xdr:ext cx="469744" cy="259045"/>
    <xdr:sp macro="" textlink="">
      <xdr:nvSpPr>
        <xdr:cNvPr id="116" name="n_1aveValue【体育館・プール】&#10;一人当たり面積">
          <a:extLst>
            <a:ext uri="{FF2B5EF4-FFF2-40B4-BE49-F238E27FC236}">
              <a16:creationId xmlns:a16="http://schemas.microsoft.com/office/drawing/2014/main" id="{D256BACD-90D2-49F4-BC14-5AAB547349E5}"/>
            </a:ext>
          </a:extLst>
        </xdr:cNvPr>
        <xdr:cNvSpPr txBox="1"/>
      </xdr:nvSpPr>
      <xdr:spPr>
        <a:xfrm>
          <a:off x="8458277" y="619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82550</xdr:rowOff>
    </xdr:from>
    <xdr:to>
      <xdr:col>46</xdr:col>
      <xdr:colOff>38100</xdr:colOff>
      <xdr:row>38</xdr:row>
      <xdr:rowOff>12700</xdr:rowOff>
    </xdr:to>
    <xdr:sp macro="" textlink="">
      <xdr:nvSpPr>
        <xdr:cNvPr id="117" name="フローチャート: 判断 116">
          <a:extLst>
            <a:ext uri="{FF2B5EF4-FFF2-40B4-BE49-F238E27FC236}">
              <a16:creationId xmlns:a16="http://schemas.microsoft.com/office/drawing/2014/main" id="{71CA3639-0504-48AC-A0EA-6B2DCF04163D}"/>
            </a:ext>
          </a:extLst>
        </xdr:cNvPr>
        <xdr:cNvSpPr/>
      </xdr:nvSpPr>
      <xdr:spPr>
        <a:xfrm>
          <a:off x="7839075" y="60769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3827</xdr:rowOff>
    </xdr:from>
    <xdr:ext cx="469744" cy="259045"/>
    <xdr:sp macro="" textlink="">
      <xdr:nvSpPr>
        <xdr:cNvPr id="118" name="n_2aveValue【体育館・プール】&#10;一人当たり面積">
          <a:extLst>
            <a:ext uri="{FF2B5EF4-FFF2-40B4-BE49-F238E27FC236}">
              <a16:creationId xmlns:a16="http://schemas.microsoft.com/office/drawing/2014/main" id="{23DF64D3-AED3-42F4-BF0E-DAFA4B35626A}"/>
            </a:ext>
          </a:extLst>
        </xdr:cNvPr>
        <xdr:cNvSpPr txBox="1"/>
      </xdr:nvSpPr>
      <xdr:spPr>
        <a:xfrm>
          <a:off x="7677227" y="616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6350</xdr:rowOff>
    </xdr:from>
    <xdr:to>
      <xdr:col>41</xdr:col>
      <xdr:colOff>101600</xdr:colOff>
      <xdr:row>37</xdr:row>
      <xdr:rowOff>107950</xdr:rowOff>
    </xdr:to>
    <xdr:sp macro="" textlink="">
      <xdr:nvSpPr>
        <xdr:cNvPr id="119" name="フローチャート: 判断 118">
          <a:extLst>
            <a:ext uri="{FF2B5EF4-FFF2-40B4-BE49-F238E27FC236}">
              <a16:creationId xmlns:a16="http://schemas.microsoft.com/office/drawing/2014/main" id="{D83EBA99-6FB4-48FE-903A-B509D70524D3}"/>
            </a:ext>
          </a:extLst>
        </xdr:cNvPr>
        <xdr:cNvSpPr/>
      </xdr:nvSpPr>
      <xdr:spPr>
        <a:xfrm>
          <a:off x="7029450" y="60007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99077</xdr:rowOff>
    </xdr:from>
    <xdr:ext cx="469744" cy="259045"/>
    <xdr:sp macro="" textlink="">
      <xdr:nvSpPr>
        <xdr:cNvPr id="120" name="n_3aveValue【体育館・プール】&#10;一人当たり面積">
          <a:extLst>
            <a:ext uri="{FF2B5EF4-FFF2-40B4-BE49-F238E27FC236}">
              <a16:creationId xmlns:a16="http://schemas.microsoft.com/office/drawing/2014/main" id="{6E1DABF9-BD2B-4185-B356-493966F97809}"/>
            </a:ext>
          </a:extLst>
        </xdr:cNvPr>
        <xdr:cNvSpPr txBox="1"/>
      </xdr:nvSpPr>
      <xdr:spPr>
        <a:xfrm>
          <a:off x="6867602" y="60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158750</xdr:rowOff>
    </xdr:from>
    <xdr:to>
      <xdr:col>36</xdr:col>
      <xdr:colOff>165100</xdr:colOff>
      <xdr:row>38</xdr:row>
      <xdr:rowOff>88900</xdr:rowOff>
    </xdr:to>
    <xdr:sp macro="" textlink="">
      <xdr:nvSpPr>
        <xdr:cNvPr id="121" name="フローチャート: 判断 120">
          <a:extLst>
            <a:ext uri="{FF2B5EF4-FFF2-40B4-BE49-F238E27FC236}">
              <a16:creationId xmlns:a16="http://schemas.microsoft.com/office/drawing/2014/main" id="{E3A7C9DD-3227-4DA9-A095-C501CB41E9C9}"/>
            </a:ext>
          </a:extLst>
        </xdr:cNvPr>
        <xdr:cNvSpPr/>
      </xdr:nvSpPr>
      <xdr:spPr>
        <a:xfrm>
          <a:off x="6238875" y="61531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36</xdr:row>
      <xdr:rowOff>105427</xdr:rowOff>
    </xdr:from>
    <xdr:ext cx="469744" cy="259045"/>
    <xdr:sp macro="" textlink="">
      <xdr:nvSpPr>
        <xdr:cNvPr id="122" name="n_4aveValue【体育館・プール】&#10;一人当たり面積">
          <a:extLst>
            <a:ext uri="{FF2B5EF4-FFF2-40B4-BE49-F238E27FC236}">
              <a16:creationId xmlns:a16="http://schemas.microsoft.com/office/drawing/2014/main" id="{4412E957-25C1-44AF-BC66-D223C1A858AE}"/>
            </a:ext>
          </a:extLst>
        </xdr:cNvPr>
        <xdr:cNvSpPr txBox="1"/>
      </xdr:nvSpPr>
      <xdr:spPr>
        <a:xfrm>
          <a:off x="6067502" y="593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E16A1BEA-4D70-4B9E-BA36-85C0E04966B1}"/>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47D11BE-0CB6-445C-B980-71548816D723}"/>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BEE7053-C341-40C0-AB0A-034B90F7A1AE}"/>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13A4188-5E0A-4ECC-803C-CF11A131C7FA}"/>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EF9ACFB-C75B-458E-8C1E-305B7D5CBF3B}"/>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101600</xdr:rowOff>
    </xdr:from>
    <xdr:to>
      <xdr:col>55</xdr:col>
      <xdr:colOff>50800</xdr:colOff>
      <xdr:row>33</xdr:row>
      <xdr:rowOff>31750</xdr:rowOff>
    </xdr:to>
    <xdr:sp macro="" textlink="">
      <xdr:nvSpPr>
        <xdr:cNvPr id="128" name="楕円 127">
          <a:extLst>
            <a:ext uri="{FF2B5EF4-FFF2-40B4-BE49-F238E27FC236}">
              <a16:creationId xmlns:a16="http://schemas.microsoft.com/office/drawing/2014/main" id="{EF087F6A-6A80-4C67-9555-3DD4669B6CC6}"/>
            </a:ext>
          </a:extLst>
        </xdr:cNvPr>
        <xdr:cNvSpPr/>
      </xdr:nvSpPr>
      <xdr:spPr>
        <a:xfrm>
          <a:off x="9401175" y="5286375"/>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54627</xdr:rowOff>
    </xdr:from>
    <xdr:ext cx="469744" cy="259045"/>
    <xdr:sp macro="" textlink="">
      <xdr:nvSpPr>
        <xdr:cNvPr id="129" name="【体育館・プール】&#10;一人当たり面積該当値テキスト">
          <a:extLst>
            <a:ext uri="{FF2B5EF4-FFF2-40B4-BE49-F238E27FC236}">
              <a16:creationId xmlns:a16="http://schemas.microsoft.com/office/drawing/2014/main" id="{12D3C4B5-396E-49BE-910B-090FA2C9213C}"/>
            </a:ext>
          </a:extLst>
        </xdr:cNvPr>
        <xdr:cNvSpPr txBox="1"/>
      </xdr:nvSpPr>
      <xdr:spPr>
        <a:xfrm>
          <a:off x="9477375" y="52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101600</xdr:rowOff>
    </xdr:from>
    <xdr:to>
      <xdr:col>50</xdr:col>
      <xdr:colOff>165100</xdr:colOff>
      <xdr:row>33</xdr:row>
      <xdr:rowOff>31750</xdr:rowOff>
    </xdr:to>
    <xdr:sp macro="" textlink="">
      <xdr:nvSpPr>
        <xdr:cNvPr id="130" name="楕円 129">
          <a:extLst>
            <a:ext uri="{FF2B5EF4-FFF2-40B4-BE49-F238E27FC236}">
              <a16:creationId xmlns:a16="http://schemas.microsoft.com/office/drawing/2014/main" id="{A8C94F5A-46D2-47FB-8185-36E48FE9EC5A}"/>
            </a:ext>
          </a:extLst>
        </xdr:cNvPr>
        <xdr:cNvSpPr/>
      </xdr:nvSpPr>
      <xdr:spPr>
        <a:xfrm>
          <a:off x="8639175" y="52863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32</xdr:row>
      <xdr:rowOff>152400</xdr:rowOff>
    </xdr:from>
    <xdr:to>
      <xdr:col>55</xdr:col>
      <xdr:colOff>0</xdr:colOff>
      <xdr:row>32</xdr:row>
      <xdr:rowOff>152400</xdr:rowOff>
    </xdr:to>
    <xdr:cxnSp macro="">
      <xdr:nvCxnSpPr>
        <xdr:cNvPr id="131" name="直線コネクタ 130">
          <a:extLst>
            <a:ext uri="{FF2B5EF4-FFF2-40B4-BE49-F238E27FC236}">
              <a16:creationId xmlns:a16="http://schemas.microsoft.com/office/drawing/2014/main" id="{D73FE6C0-7F52-43F7-ACC0-E7F5B59E7822}"/>
            </a:ext>
          </a:extLst>
        </xdr:cNvPr>
        <xdr:cNvCxnSpPr/>
      </xdr:nvCxnSpPr>
      <xdr:spPr>
        <a:xfrm>
          <a:off x="8686800" y="53340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101600</xdr:rowOff>
    </xdr:from>
    <xdr:to>
      <xdr:col>46</xdr:col>
      <xdr:colOff>38100</xdr:colOff>
      <xdr:row>33</xdr:row>
      <xdr:rowOff>31750</xdr:rowOff>
    </xdr:to>
    <xdr:sp macro="" textlink="">
      <xdr:nvSpPr>
        <xdr:cNvPr id="132" name="楕円 131">
          <a:extLst>
            <a:ext uri="{FF2B5EF4-FFF2-40B4-BE49-F238E27FC236}">
              <a16:creationId xmlns:a16="http://schemas.microsoft.com/office/drawing/2014/main" id="{FBAF9D59-1B3E-474A-AE3A-86B78006354A}"/>
            </a:ext>
          </a:extLst>
        </xdr:cNvPr>
        <xdr:cNvSpPr/>
      </xdr:nvSpPr>
      <xdr:spPr>
        <a:xfrm>
          <a:off x="7839075" y="52863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152400</xdr:rowOff>
    </xdr:from>
    <xdr:to>
      <xdr:col>50</xdr:col>
      <xdr:colOff>114300</xdr:colOff>
      <xdr:row>32</xdr:row>
      <xdr:rowOff>152400</xdr:rowOff>
    </xdr:to>
    <xdr:cxnSp macro="">
      <xdr:nvCxnSpPr>
        <xdr:cNvPr id="133" name="直線コネクタ 132">
          <a:extLst>
            <a:ext uri="{FF2B5EF4-FFF2-40B4-BE49-F238E27FC236}">
              <a16:creationId xmlns:a16="http://schemas.microsoft.com/office/drawing/2014/main" id="{6CC3880E-C4AD-43AE-B108-92865A6D3ED6}"/>
            </a:ext>
          </a:extLst>
        </xdr:cNvPr>
        <xdr:cNvCxnSpPr/>
      </xdr:nvCxnSpPr>
      <xdr:spPr>
        <a:xfrm>
          <a:off x="7886700" y="53340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101600</xdr:rowOff>
    </xdr:from>
    <xdr:to>
      <xdr:col>41</xdr:col>
      <xdr:colOff>101600</xdr:colOff>
      <xdr:row>37</xdr:row>
      <xdr:rowOff>31750</xdr:rowOff>
    </xdr:to>
    <xdr:sp macro="" textlink="">
      <xdr:nvSpPr>
        <xdr:cNvPr id="134" name="楕円 133">
          <a:extLst>
            <a:ext uri="{FF2B5EF4-FFF2-40B4-BE49-F238E27FC236}">
              <a16:creationId xmlns:a16="http://schemas.microsoft.com/office/drawing/2014/main" id="{9FA51937-4C07-44F0-AA12-E6063F5D5247}"/>
            </a:ext>
          </a:extLst>
        </xdr:cNvPr>
        <xdr:cNvSpPr/>
      </xdr:nvSpPr>
      <xdr:spPr>
        <a:xfrm>
          <a:off x="7029450" y="59340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32</xdr:row>
      <xdr:rowOff>152400</xdr:rowOff>
    </xdr:from>
    <xdr:to>
      <xdr:col>45</xdr:col>
      <xdr:colOff>177800</xdr:colOff>
      <xdr:row>36</xdr:row>
      <xdr:rowOff>152400</xdr:rowOff>
    </xdr:to>
    <xdr:cxnSp macro="">
      <xdr:nvCxnSpPr>
        <xdr:cNvPr id="135" name="直線コネクタ 134">
          <a:extLst>
            <a:ext uri="{FF2B5EF4-FFF2-40B4-BE49-F238E27FC236}">
              <a16:creationId xmlns:a16="http://schemas.microsoft.com/office/drawing/2014/main" id="{A96CE462-BCB2-436D-A48C-FD05F3F1CF1D}"/>
            </a:ext>
          </a:extLst>
        </xdr:cNvPr>
        <xdr:cNvCxnSpPr/>
      </xdr:nvCxnSpPr>
      <xdr:spPr>
        <a:xfrm flipV="1">
          <a:off x="7077075" y="5334000"/>
          <a:ext cx="809625"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31</xdr:row>
      <xdr:rowOff>48277</xdr:rowOff>
    </xdr:from>
    <xdr:ext cx="469744" cy="259045"/>
    <xdr:sp macro="" textlink="">
      <xdr:nvSpPr>
        <xdr:cNvPr id="136" name="n_1mainValue【体育館・プール】&#10;一人当たり面積">
          <a:extLst>
            <a:ext uri="{FF2B5EF4-FFF2-40B4-BE49-F238E27FC236}">
              <a16:creationId xmlns:a16="http://schemas.microsoft.com/office/drawing/2014/main" id="{71C349CA-8600-4364-9224-38536A75CFF8}"/>
            </a:ext>
          </a:extLst>
        </xdr:cNvPr>
        <xdr:cNvSpPr txBox="1"/>
      </xdr:nvSpPr>
      <xdr:spPr>
        <a:xfrm>
          <a:off x="8458277" y="50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48277</xdr:rowOff>
    </xdr:from>
    <xdr:ext cx="469744" cy="259045"/>
    <xdr:sp macro="" textlink="">
      <xdr:nvSpPr>
        <xdr:cNvPr id="137" name="n_2mainValue【体育館・プール】&#10;一人当たり面積">
          <a:extLst>
            <a:ext uri="{FF2B5EF4-FFF2-40B4-BE49-F238E27FC236}">
              <a16:creationId xmlns:a16="http://schemas.microsoft.com/office/drawing/2014/main" id="{288C2037-86B9-4B45-BCE5-24C2D8E9E25A}"/>
            </a:ext>
          </a:extLst>
        </xdr:cNvPr>
        <xdr:cNvSpPr txBox="1"/>
      </xdr:nvSpPr>
      <xdr:spPr>
        <a:xfrm>
          <a:off x="7677227" y="50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48277</xdr:rowOff>
    </xdr:from>
    <xdr:ext cx="469744" cy="259045"/>
    <xdr:sp macro="" textlink="">
      <xdr:nvSpPr>
        <xdr:cNvPr id="138" name="n_3mainValue【体育館・プール】&#10;一人当たり面積">
          <a:extLst>
            <a:ext uri="{FF2B5EF4-FFF2-40B4-BE49-F238E27FC236}">
              <a16:creationId xmlns:a16="http://schemas.microsoft.com/office/drawing/2014/main" id="{EDB70F36-8AC4-4222-A82F-1B8BAF0463E3}"/>
            </a:ext>
          </a:extLst>
        </xdr:cNvPr>
        <xdr:cNvSpPr txBox="1"/>
      </xdr:nvSpPr>
      <xdr:spPr>
        <a:xfrm>
          <a:off x="6867602" y="571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8186F656-5944-4CC6-8BB2-3E0A7305C067}"/>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40" name="正方形/長方形 139">
          <a:extLst>
            <a:ext uri="{FF2B5EF4-FFF2-40B4-BE49-F238E27FC236}">
              <a16:creationId xmlns:a16="http://schemas.microsoft.com/office/drawing/2014/main" id="{608FAEFF-0E6F-4E6A-BB5C-66F9C6C8005E}"/>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41" name="正方形/長方形 140">
          <a:extLst>
            <a:ext uri="{FF2B5EF4-FFF2-40B4-BE49-F238E27FC236}">
              <a16:creationId xmlns:a16="http://schemas.microsoft.com/office/drawing/2014/main" id="{F11D73F7-C520-472F-ABAD-33AB6542FE12}"/>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42" name="正方形/長方形 141">
          <a:extLst>
            <a:ext uri="{FF2B5EF4-FFF2-40B4-BE49-F238E27FC236}">
              <a16:creationId xmlns:a16="http://schemas.microsoft.com/office/drawing/2014/main" id="{C60F1675-3187-4300-B3A5-CA41767ED146}"/>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43" name="正方形/長方形 142">
          <a:extLst>
            <a:ext uri="{FF2B5EF4-FFF2-40B4-BE49-F238E27FC236}">
              <a16:creationId xmlns:a16="http://schemas.microsoft.com/office/drawing/2014/main" id="{469F2C7E-6DE7-4E35-84BA-68467B9FB338}"/>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4FB53EB5-E7E0-4942-BD1D-11C8C514C97B}"/>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E278AAB2-3F5F-4E6D-9A38-D108C7177442}"/>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E1F47866-4ACD-4145-81A6-14102C62944D}"/>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a:extLst>
            <a:ext uri="{FF2B5EF4-FFF2-40B4-BE49-F238E27FC236}">
              <a16:creationId xmlns:a16="http://schemas.microsoft.com/office/drawing/2014/main" id="{B30A72AE-B0EF-47D2-A835-65DB7ECC9643}"/>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a:extLst>
            <a:ext uri="{FF2B5EF4-FFF2-40B4-BE49-F238E27FC236}">
              <a16:creationId xmlns:a16="http://schemas.microsoft.com/office/drawing/2014/main" id="{CEC3E8D1-37FC-4436-B014-3C8C73D449CA}"/>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9" name="テキスト ボックス 148">
          <a:extLst>
            <a:ext uri="{FF2B5EF4-FFF2-40B4-BE49-F238E27FC236}">
              <a16:creationId xmlns:a16="http://schemas.microsoft.com/office/drawing/2014/main" id="{4F02E903-38A7-40FB-9128-5D1CBAEC9924}"/>
            </a:ext>
          </a:extLst>
        </xdr:cNvPr>
        <xdr:cNvSpPr txBox="1"/>
      </xdr:nvSpPr>
      <xdr:spPr>
        <a:xfrm>
          <a:off x="2789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a:extLst>
            <a:ext uri="{FF2B5EF4-FFF2-40B4-BE49-F238E27FC236}">
              <a16:creationId xmlns:a16="http://schemas.microsoft.com/office/drawing/2014/main" id="{6ED3B752-931B-4D5A-8105-EFAC832C8396}"/>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a:extLst>
            <a:ext uri="{FF2B5EF4-FFF2-40B4-BE49-F238E27FC236}">
              <a16:creationId xmlns:a16="http://schemas.microsoft.com/office/drawing/2014/main" id="{C0F27483-77C3-4803-BCD4-2875B711FF2D}"/>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a:extLst>
            <a:ext uri="{FF2B5EF4-FFF2-40B4-BE49-F238E27FC236}">
              <a16:creationId xmlns:a16="http://schemas.microsoft.com/office/drawing/2014/main" id="{2D88C114-75D4-45BC-92A2-C1C78499FF44}"/>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a:extLst>
            <a:ext uri="{FF2B5EF4-FFF2-40B4-BE49-F238E27FC236}">
              <a16:creationId xmlns:a16="http://schemas.microsoft.com/office/drawing/2014/main" id="{A3FDD2EF-5EA7-4BBB-B6EC-D74B9F98623F}"/>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a:extLst>
            <a:ext uri="{FF2B5EF4-FFF2-40B4-BE49-F238E27FC236}">
              <a16:creationId xmlns:a16="http://schemas.microsoft.com/office/drawing/2014/main" id="{CB47F260-1F1D-4F12-A964-BB7ABDC5066F}"/>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a:extLst>
            <a:ext uri="{FF2B5EF4-FFF2-40B4-BE49-F238E27FC236}">
              <a16:creationId xmlns:a16="http://schemas.microsoft.com/office/drawing/2014/main" id="{FC6A585D-F02F-4C83-AF16-F1042D0EA911}"/>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a:extLst>
            <a:ext uri="{FF2B5EF4-FFF2-40B4-BE49-F238E27FC236}">
              <a16:creationId xmlns:a16="http://schemas.microsoft.com/office/drawing/2014/main" id="{8D842C82-75E2-4449-979A-553F3DF0CB82}"/>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7" name="テキスト ボックス 156">
          <a:extLst>
            <a:ext uri="{FF2B5EF4-FFF2-40B4-BE49-F238E27FC236}">
              <a16:creationId xmlns:a16="http://schemas.microsoft.com/office/drawing/2014/main" id="{C5B6E53E-B3CF-400E-8332-C9B3128CF9F1}"/>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59547F1F-C503-4A8A-BDEC-E92A27299F1F}"/>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9" name="テキスト ボックス 158">
          <a:extLst>
            <a:ext uri="{FF2B5EF4-FFF2-40B4-BE49-F238E27FC236}">
              <a16:creationId xmlns:a16="http://schemas.microsoft.com/office/drawing/2014/main" id="{D2C8C1D9-49BE-45D9-99DB-985E245A3C62}"/>
            </a:ext>
          </a:extLst>
        </xdr:cNvPr>
        <xdr:cNvSpPr txBox="1"/>
      </xdr:nvSpPr>
      <xdr:spPr>
        <a:xfrm>
          <a:off x="388136" y="85033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陸上競技場・野球場・球技場】&#10;有形固定資産減価償却率グラフ枠">
          <a:extLst>
            <a:ext uri="{FF2B5EF4-FFF2-40B4-BE49-F238E27FC236}">
              <a16:creationId xmlns:a16="http://schemas.microsoft.com/office/drawing/2014/main" id="{16A8503F-7725-4B18-8A85-F92BFD059B10}"/>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45720</xdr:rowOff>
    </xdr:from>
    <xdr:to>
      <xdr:col>24</xdr:col>
      <xdr:colOff>62865</xdr:colOff>
      <xdr:row>63</xdr:row>
      <xdr:rowOff>156210</xdr:rowOff>
    </xdr:to>
    <xdr:cxnSp macro="">
      <xdr:nvCxnSpPr>
        <xdr:cNvPr id="161" name="直線コネクタ 160">
          <a:extLst>
            <a:ext uri="{FF2B5EF4-FFF2-40B4-BE49-F238E27FC236}">
              <a16:creationId xmlns:a16="http://schemas.microsoft.com/office/drawing/2014/main" id="{DF9CCF6B-1DD9-4FA7-9145-6D4A4CC6377D}"/>
            </a:ext>
          </a:extLst>
        </xdr:cNvPr>
        <xdr:cNvCxnSpPr/>
      </xdr:nvCxnSpPr>
      <xdr:spPr>
        <a:xfrm flipV="1">
          <a:off x="4179570" y="8954770"/>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160037</xdr:rowOff>
    </xdr:from>
    <xdr:ext cx="405111" cy="259045"/>
    <xdr:sp macro="" textlink="">
      <xdr:nvSpPr>
        <xdr:cNvPr id="162" name="【陸上競技場・野球場・球技場】&#10;有形固定資産減価償却率最小値テキスト">
          <a:extLst>
            <a:ext uri="{FF2B5EF4-FFF2-40B4-BE49-F238E27FC236}">
              <a16:creationId xmlns:a16="http://schemas.microsoft.com/office/drawing/2014/main" id="{9510AF73-FCE9-42A9-B8C1-1D3D9D26D06E}"/>
            </a:ext>
          </a:extLst>
        </xdr:cNvPr>
        <xdr:cNvSpPr txBox="1"/>
      </xdr:nvSpPr>
      <xdr:spPr>
        <a:xfrm>
          <a:off x="4229100" y="1036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63" name="直線コネクタ 162">
          <a:extLst>
            <a:ext uri="{FF2B5EF4-FFF2-40B4-BE49-F238E27FC236}">
              <a16:creationId xmlns:a16="http://schemas.microsoft.com/office/drawing/2014/main" id="{5DA98A81-6AEE-49C9-9635-910384DEC9CB}"/>
            </a:ext>
          </a:extLst>
        </xdr:cNvPr>
        <xdr:cNvCxnSpPr/>
      </xdr:nvCxnSpPr>
      <xdr:spPr>
        <a:xfrm>
          <a:off x="4105275" y="103606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163847</xdr:rowOff>
    </xdr:from>
    <xdr:ext cx="405111" cy="259045"/>
    <xdr:sp macro="" textlink="">
      <xdr:nvSpPr>
        <xdr:cNvPr id="164" name="【陸上競技場・野球場・球技場】&#10;有形固定資産減価償却率最大値テキスト">
          <a:extLst>
            <a:ext uri="{FF2B5EF4-FFF2-40B4-BE49-F238E27FC236}">
              <a16:creationId xmlns:a16="http://schemas.microsoft.com/office/drawing/2014/main" id="{F5301F6B-EA7A-4A12-99E5-847152F65EF5}"/>
            </a:ext>
          </a:extLst>
        </xdr:cNvPr>
        <xdr:cNvSpPr txBox="1"/>
      </xdr:nvSpPr>
      <xdr:spPr>
        <a:xfrm>
          <a:off x="4229100" y="874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45720</xdr:rowOff>
    </xdr:from>
    <xdr:to>
      <xdr:col>24</xdr:col>
      <xdr:colOff>152400</xdr:colOff>
      <xdr:row>55</xdr:row>
      <xdr:rowOff>45720</xdr:rowOff>
    </xdr:to>
    <xdr:cxnSp macro="">
      <xdr:nvCxnSpPr>
        <xdr:cNvPr id="165" name="直線コネクタ 164">
          <a:extLst>
            <a:ext uri="{FF2B5EF4-FFF2-40B4-BE49-F238E27FC236}">
              <a16:creationId xmlns:a16="http://schemas.microsoft.com/office/drawing/2014/main" id="{CA9C244E-D79A-4C1E-91B4-B5BD7791A6C7}"/>
            </a:ext>
          </a:extLst>
        </xdr:cNvPr>
        <xdr:cNvCxnSpPr/>
      </xdr:nvCxnSpPr>
      <xdr:spPr>
        <a:xfrm>
          <a:off x="4105275" y="89547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26687</xdr:rowOff>
    </xdr:from>
    <xdr:ext cx="405111" cy="259045"/>
    <xdr:sp macro="" textlink="">
      <xdr:nvSpPr>
        <xdr:cNvPr id="166" name="【陸上競技場・野球場・球技場】&#10;有形固定資産減価償却率平均値テキスト">
          <a:extLst>
            <a:ext uri="{FF2B5EF4-FFF2-40B4-BE49-F238E27FC236}">
              <a16:creationId xmlns:a16="http://schemas.microsoft.com/office/drawing/2014/main" id="{F4768987-064F-4AE3-AF1D-7DA056EC0ABE}"/>
            </a:ext>
          </a:extLst>
        </xdr:cNvPr>
        <xdr:cNvSpPr txBox="1"/>
      </xdr:nvSpPr>
      <xdr:spPr>
        <a:xfrm>
          <a:off x="4229100" y="9583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48260</xdr:rowOff>
    </xdr:from>
    <xdr:to>
      <xdr:col>24</xdr:col>
      <xdr:colOff>114300</xdr:colOff>
      <xdr:row>59</xdr:row>
      <xdr:rowOff>149860</xdr:rowOff>
    </xdr:to>
    <xdr:sp macro="" textlink="">
      <xdr:nvSpPr>
        <xdr:cNvPr id="167" name="フローチャート: 判断 166">
          <a:extLst>
            <a:ext uri="{FF2B5EF4-FFF2-40B4-BE49-F238E27FC236}">
              <a16:creationId xmlns:a16="http://schemas.microsoft.com/office/drawing/2014/main" id="{DC8F64C3-6BE5-4247-BFD5-A7370885D064}"/>
            </a:ext>
          </a:extLst>
        </xdr:cNvPr>
        <xdr:cNvSpPr/>
      </xdr:nvSpPr>
      <xdr:spPr>
        <a:xfrm>
          <a:off x="4124325" y="959866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68" name="フローチャート: 判断 167">
          <a:extLst>
            <a:ext uri="{FF2B5EF4-FFF2-40B4-BE49-F238E27FC236}">
              <a16:creationId xmlns:a16="http://schemas.microsoft.com/office/drawing/2014/main" id="{339EEDD6-748C-410B-98D8-D92B8D92BDC4}"/>
            </a:ext>
          </a:extLst>
        </xdr:cNvPr>
        <xdr:cNvSpPr/>
      </xdr:nvSpPr>
      <xdr:spPr>
        <a:xfrm>
          <a:off x="3381375" y="964946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17162</xdr:rowOff>
    </xdr:from>
    <xdr:ext cx="405111" cy="259045"/>
    <xdr:sp macro="" textlink="">
      <xdr:nvSpPr>
        <xdr:cNvPr id="169" name="n_1aveValue【陸上競技場・野球場・球技場】&#10;有形固定資産減価償却率">
          <a:extLst>
            <a:ext uri="{FF2B5EF4-FFF2-40B4-BE49-F238E27FC236}">
              <a16:creationId xmlns:a16="http://schemas.microsoft.com/office/drawing/2014/main" id="{C52D001A-4911-4387-B036-D27804CC46FF}"/>
            </a:ext>
          </a:extLst>
        </xdr:cNvPr>
        <xdr:cNvSpPr txBox="1"/>
      </xdr:nvSpPr>
      <xdr:spPr>
        <a:xfrm>
          <a:off x="3239144" y="9732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101600</xdr:rowOff>
    </xdr:from>
    <xdr:to>
      <xdr:col>15</xdr:col>
      <xdr:colOff>101600</xdr:colOff>
      <xdr:row>58</xdr:row>
      <xdr:rowOff>31750</xdr:rowOff>
    </xdr:to>
    <xdr:sp macro="" textlink="">
      <xdr:nvSpPr>
        <xdr:cNvPr id="170" name="フローチャート: 判断 169">
          <a:extLst>
            <a:ext uri="{FF2B5EF4-FFF2-40B4-BE49-F238E27FC236}">
              <a16:creationId xmlns:a16="http://schemas.microsoft.com/office/drawing/2014/main" id="{07E73384-94DC-4D89-BD70-BE8AC3845BEE}"/>
            </a:ext>
          </a:extLst>
        </xdr:cNvPr>
        <xdr:cNvSpPr/>
      </xdr:nvSpPr>
      <xdr:spPr>
        <a:xfrm>
          <a:off x="2571750" y="93345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56</xdr:row>
      <xdr:rowOff>48277</xdr:rowOff>
    </xdr:from>
    <xdr:ext cx="405111" cy="259045"/>
    <xdr:sp macro="" textlink="">
      <xdr:nvSpPr>
        <xdr:cNvPr id="171" name="n_2aveValue【陸上競技場・野球場・球技場】&#10;有形固定資産減価償却率">
          <a:extLst>
            <a:ext uri="{FF2B5EF4-FFF2-40B4-BE49-F238E27FC236}">
              <a16:creationId xmlns:a16="http://schemas.microsoft.com/office/drawing/2014/main" id="{92069639-993A-4850-9EA0-1381E8255CF9}"/>
            </a:ext>
          </a:extLst>
        </xdr:cNvPr>
        <xdr:cNvSpPr txBox="1"/>
      </xdr:nvSpPr>
      <xdr:spPr>
        <a:xfrm>
          <a:off x="2439044" y="911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10160</xdr:rowOff>
    </xdr:from>
    <xdr:to>
      <xdr:col>10</xdr:col>
      <xdr:colOff>165100</xdr:colOff>
      <xdr:row>58</xdr:row>
      <xdr:rowOff>111760</xdr:rowOff>
    </xdr:to>
    <xdr:sp macro="" textlink="">
      <xdr:nvSpPr>
        <xdr:cNvPr id="172" name="フローチャート: 判断 171">
          <a:extLst>
            <a:ext uri="{FF2B5EF4-FFF2-40B4-BE49-F238E27FC236}">
              <a16:creationId xmlns:a16="http://schemas.microsoft.com/office/drawing/2014/main" id="{A0206A10-65B6-4FF1-9BB8-274E930C83BA}"/>
            </a:ext>
          </a:extLst>
        </xdr:cNvPr>
        <xdr:cNvSpPr/>
      </xdr:nvSpPr>
      <xdr:spPr>
        <a:xfrm>
          <a:off x="1781175" y="939863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56</xdr:row>
      <xdr:rowOff>128287</xdr:rowOff>
    </xdr:from>
    <xdr:ext cx="405111" cy="259045"/>
    <xdr:sp macro="" textlink="">
      <xdr:nvSpPr>
        <xdr:cNvPr id="173" name="n_3aveValue【陸上競技場・野球場・球技場】&#10;有形固定資産減価償却率">
          <a:extLst>
            <a:ext uri="{FF2B5EF4-FFF2-40B4-BE49-F238E27FC236}">
              <a16:creationId xmlns:a16="http://schemas.microsoft.com/office/drawing/2014/main" id="{D5B5BB1B-13F7-47AC-B791-1E13BB100663}"/>
            </a:ext>
          </a:extLst>
        </xdr:cNvPr>
        <xdr:cNvSpPr txBox="1"/>
      </xdr:nvSpPr>
      <xdr:spPr>
        <a:xfrm>
          <a:off x="1648469" y="919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126365</xdr:rowOff>
    </xdr:from>
    <xdr:to>
      <xdr:col>6</xdr:col>
      <xdr:colOff>38100</xdr:colOff>
      <xdr:row>57</xdr:row>
      <xdr:rowOff>56515</xdr:rowOff>
    </xdr:to>
    <xdr:sp macro="" textlink="">
      <xdr:nvSpPr>
        <xdr:cNvPr id="174" name="フローチャート: 判断 173">
          <a:extLst>
            <a:ext uri="{FF2B5EF4-FFF2-40B4-BE49-F238E27FC236}">
              <a16:creationId xmlns:a16="http://schemas.microsoft.com/office/drawing/2014/main" id="{C4F39FDA-EE7B-4987-A11E-52F385D0E9A5}"/>
            </a:ext>
          </a:extLst>
        </xdr:cNvPr>
        <xdr:cNvSpPr/>
      </xdr:nvSpPr>
      <xdr:spPr>
        <a:xfrm>
          <a:off x="981075" y="919099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55</xdr:row>
      <xdr:rowOff>73042</xdr:rowOff>
    </xdr:from>
    <xdr:ext cx="405111" cy="259045"/>
    <xdr:sp macro="" textlink="">
      <xdr:nvSpPr>
        <xdr:cNvPr id="175" name="n_4aveValue【陸上競技場・野球場・球技場】&#10;有形固定資産減価償却率">
          <a:extLst>
            <a:ext uri="{FF2B5EF4-FFF2-40B4-BE49-F238E27FC236}">
              <a16:creationId xmlns:a16="http://schemas.microsoft.com/office/drawing/2014/main" id="{916F8C1B-0EA4-40BD-8665-CD06840F8ECF}"/>
            </a:ext>
          </a:extLst>
        </xdr:cNvPr>
        <xdr:cNvSpPr txBox="1"/>
      </xdr:nvSpPr>
      <xdr:spPr>
        <a:xfrm>
          <a:off x="848369" y="897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DBBC9A1C-AF34-4D05-AE33-1A626A13F248}"/>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CD61166F-01FA-4D75-82F3-475669B40612}"/>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18430419-B402-4BF1-A6F6-187540C2DE42}"/>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D3D98274-FDD0-4541-827E-9F295DA0FEC9}"/>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2C005597-6081-434E-8C5C-D0716CB1BAF2}"/>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81" name="楕円 180">
          <a:extLst>
            <a:ext uri="{FF2B5EF4-FFF2-40B4-BE49-F238E27FC236}">
              <a16:creationId xmlns:a16="http://schemas.microsoft.com/office/drawing/2014/main" id="{4DAA0864-FB72-4FE4-9D44-16A4CAF2819B}"/>
            </a:ext>
          </a:extLst>
        </xdr:cNvPr>
        <xdr:cNvSpPr/>
      </xdr:nvSpPr>
      <xdr:spPr>
        <a:xfrm>
          <a:off x="4124325" y="95535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10177</xdr:rowOff>
    </xdr:from>
    <xdr:ext cx="405111" cy="259045"/>
    <xdr:sp macro="" textlink="">
      <xdr:nvSpPr>
        <xdr:cNvPr id="182" name="【陸上競技場・野球場・球技場】&#10;有形固定資産減価償却率該当値テキスト">
          <a:extLst>
            <a:ext uri="{FF2B5EF4-FFF2-40B4-BE49-F238E27FC236}">
              <a16:creationId xmlns:a16="http://schemas.microsoft.com/office/drawing/2014/main" id="{D6383039-6A78-472B-AFFE-E72D133D3EB2}"/>
            </a:ext>
          </a:extLst>
        </xdr:cNvPr>
        <xdr:cNvSpPr txBox="1"/>
      </xdr:nvSpPr>
      <xdr:spPr>
        <a:xfrm>
          <a:off x="4229100" y="9398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120650</xdr:rowOff>
    </xdr:from>
    <xdr:to>
      <xdr:col>20</xdr:col>
      <xdr:colOff>38100</xdr:colOff>
      <xdr:row>59</xdr:row>
      <xdr:rowOff>50800</xdr:rowOff>
    </xdr:to>
    <xdr:sp macro="" textlink="">
      <xdr:nvSpPr>
        <xdr:cNvPr id="183" name="楕円 182">
          <a:extLst>
            <a:ext uri="{FF2B5EF4-FFF2-40B4-BE49-F238E27FC236}">
              <a16:creationId xmlns:a16="http://schemas.microsoft.com/office/drawing/2014/main" id="{88FAB6A4-93BF-4EC0-8D7D-3A74A68238D8}"/>
            </a:ext>
          </a:extLst>
        </xdr:cNvPr>
        <xdr:cNvSpPr/>
      </xdr:nvSpPr>
      <xdr:spPr>
        <a:xfrm>
          <a:off x="3381375" y="95154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0</xdr:rowOff>
    </xdr:from>
    <xdr:to>
      <xdr:col>24</xdr:col>
      <xdr:colOff>63500</xdr:colOff>
      <xdr:row>59</xdr:row>
      <xdr:rowOff>38100</xdr:rowOff>
    </xdr:to>
    <xdr:cxnSp macro="">
      <xdr:nvCxnSpPr>
        <xdr:cNvPr id="184" name="直線コネクタ 183">
          <a:extLst>
            <a:ext uri="{FF2B5EF4-FFF2-40B4-BE49-F238E27FC236}">
              <a16:creationId xmlns:a16="http://schemas.microsoft.com/office/drawing/2014/main" id="{ED90E58A-D1AA-4FB1-BF60-9C8751877E38}"/>
            </a:ext>
          </a:extLst>
        </xdr:cNvPr>
        <xdr:cNvCxnSpPr/>
      </xdr:nvCxnSpPr>
      <xdr:spPr>
        <a:xfrm>
          <a:off x="3429000" y="9553575"/>
          <a:ext cx="7524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80645</xdr:rowOff>
    </xdr:from>
    <xdr:to>
      <xdr:col>15</xdr:col>
      <xdr:colOff>101600</xdr:colOff>
      <xdr:row>59</xdr:row>
      <xdr:rowOff>10795</xdr:rowOff>
    </xdr:to>
    <xdr:sp macro="" textlink="">
      <xdr:nvSpPr>
        <xdr:cNvPr id="185" name="楕円 184">
          <a:extLst>
            <a:ext uri="{FF2B5EF4-FFF2-40B4-BE49-F238E27FC236}">
              <a16:creationId xmlns:a16="http://schemas.microsoft.com/office/drawing/2014/main" id="{4504CF26-E0BD-438D-ACC5-6C1354EA055C}"/>
            </a:ext>
          </a:extLst>
        </xdr:cNvPr>
        <xdr:cNvSpPr/>
      </xdr:nvSpPr>
      <xdr:spPr>
        <a:xfrm>
          <a:off x="2571750" y="947547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131445</xdr:rowOff>
    </xdr:from>
    <xdr:to>
      <xdr:col>19</xdr:col>
      <xdr:colOff>177800</xdr:colOff>
      <xdr:row>59</xdr:row>
      <xdr:rowOff>0</xdr:rowOff>
    </xdr:to>
    <xdr:cxnSp macro="">
      <xdr:nvCxnSpPr>
        <xdr:cNvPr id="186" name="直線コネクタ 185">
          <a:extLst>
            <a:ext uri="{FF2B5EF4-FFF2-40B4-BE49-F238E27FC236}">
              <a16:creationId xmlns:a16="http://schemas.microsoft.com/office/drawing/2014/main" id="{600C7720-3E76-4906-9903-F9AD2443999A}"/>
            </a:ext>
          </a:extLst>
        </xdr:cNvPr>
        <xdr:cNvCxnSpPr/>
      </xdr:nvCxnSpPr>
      <xdr:spPr>
        <a:xfrm>
          <a:off x="2619375" y="9523095"/>
          <a:ext cx="80962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33020</xdr:rowOff>
    </xdr:from>
    <xdr:to>
      <xdr:col>10</xdr:col>
      <xdr:colOff>165100</xdr:colOff>
      <xdr:row>58</xdr:row>
      <xdr:rowOff>134620</xdr:rowOff>
    </xdr:to>
    <xdr:sp macro="" textlink="">
      <xdr:nvSpPr>
        <xdr:cNvPr id="187" name="楕円 186">
          <a:extLst>
            <a:ext uri="{FF2B5EF4-FFF2-40B4-BE49-F238E27FC236}">
              <a16:creationId xmlns:a16="http://schemas.microsoft.com/office/drawing/2014/main" id="{3FF96C45-202F-4B46-9C50-CBCF6EBA6CCE}"/>
            </a:ext>
          </a:extLst>
        </xdr:cNvPr>
        <xdr:cNvSpPr/>
      </xdr:nvSpPr>
      <xdr:spPr>
        <a:xfrm>
          <a:off x="1781175" y="942149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83820</xdr:rowOff>
    </xdr:from>
    <xdr:to>
      <xdr:col>15</xdr:col>
      <xdr:colOff>50800</xdr:colOff>
      <xdr:row>58</xdr:row>
      <xdr:rowOff>131445</xdr:rowOff>
    </xdr:to>
    <xdr:cxnSp macro="">
      <xdr:nvCxnSpPr>
        <xdr:cNvPr id="188" name="直線コネクタ 187">
          <a:extLst>
            <a:ext uri="{FF2B5EF4-FFF2-40B4-BE49-F238E27FC236}">
              <a16:creationId xmlns:a16="http://schemas.microsoft.com/office/drawing/2014/main" id="{87DCFB67-2D14-4354-83CF-CE6782C4EEA7}"/>
            </a:ext>
          </a:extLst>
        </xdr:cNvPr>
        <xdr:cNvCxnSpPr/>
      </xdr:nvCxnSpPr>
      <xdr:spPr>
        <a:xfrm>
          <a:off x="1828800" y="9478645"/>
          <a:ext cx="790575"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67327</xdr:rowOff>
    </xdr:from>
    <xdr:ext cx="405111" cy="259045"/>
    <xdr:sp macro="" textlink="">
      <xdr:nvSpPr>
        <xdr:cNvPr id="189" name="n_1mainValue【陸上競技場・野球場・球技場】&#10;有形固定資産減価償却率">
          <a:extLst>
            <a:ext uri="{FF2B5EF4-FFF2-40B4-BE49-F238E27FC236}">
              <a16:creationId xmlns:a16="http://schemas.microsoft.com/office/drawing/2014/main" id="{F237FE6F-7BA4-4B27-B015-B576146107AF}"/>
            </a:ext>
          </a:extLst>
        </xdr:cNvPr>
        <xdr:cNvSpPr txBox="1"/>
      </xdr:nvSpPr>
      <xdr:spPr>
        <a:xfrm>
          <a:off x="3239144" y="929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1922</xdr:rowOff>
    </xdr:from>
    <xdr:ext cx="405111" cy="259045"/>
    <xdr:sp macro="" textlink="">
      <xdr:nvSpPr>
        <xdr:cNvPr id="190" name="n_2mainValue【陸上競技場・野球場・球技場】&#10;有形固定資産減価償却率">
          <a:extLst>
            <a:ext uri="{FF2B5EF4-FFF2-40B4-BE49-F238E27FC236}">
              <a16:creationId xmlns:a16="http://schemas.microsoft.com/office/drawing/2014/main" id="{F64EB2A4-1353-4E52-B21A-5B5F61660AF9}"/>
            </a:ext>
          </a:extLst>
        </xdr:cNvPr>
        <xdr:cNvSpPr txBox="1"/>
      </xdr:nvSpPr>
      <xdr:spPr>
        <a:xfrm>
          <a:off x="2439044" y="955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125747</xdr:rowOff>
    </xdr:from>
    <xdr:ext cx="405111" cy="259045"/>
    <xdr:sp macro="" textlink="">
      <xdr:nvSpPr>
        <xdr:cNvPr id="191" name="n_3mainValue【陸上競技場・野球場・球技場】&#10;有形固定資産減価償却率">
          <a:extLst>
            <a:ext uri="{FF2B5EF4-FFF2-40B4-BE49-F238E27FC236}">
              <a16:creationId xmlns:a16="http://schemas.microsoft.com/office/drawing/2014/main" id="{C112878F-D6FC-4EED-B701-9AF0843713A1}"/>
            </a:ext>
          </a:extLst>
        </xdr:cNvPr>
        <xdr:cNvSpPr txBox="1"/>
      </xdr:nvSpPr>
      <xdr:spPr>
        <a:xfrm>
          <a:off x="1648469"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9C78E6F6-EBEA-4688-B05A-4750A2A80A0B}"/>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93" name="正方形/長方形 192">
          <a:extLst>
            <a:ext uri="{FF2B5EF4-FFF2-40B4-BE49-F238E27FC236}">
              <a16:creationId xmlns:a16="http://schemas.microsoft.com/office/drawing/2014/main" id="{9A0D7516-C7A8-460E-B36F-5288EEAFC0D2}"/>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94" name="正方形/長方形 193">
          <a:extLst>
            <a:ext uri="{FF2B5EF4-FFF2-40B4-BE49-F238E27FC236}">
              <a16:creationId xmlns:a16="http://schemas.microsoft.com/office/drawing/2014/main" id="{62889BE2-0A69-4AE9-9A18-03D8CEA5BE91}"/>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95" name="正方形/長方形 194">
          <a:extLst>
            <a:ext uri="{FF2B5EF4-FFF2-40B4-BE49-F238E27FC236}">
              <a16:creationId xmlns:a16="http://schemas.microsoft.com/office/drawing/2014/main" id="{ADCD884F-F2C5-4512-BD0E-ABD348D43F6A}"/>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96" name="正方形/長方形 195">
          <a:extLst>
            <a:ext uri="{FF2B5EF4-FFF2-40B4-BE49-F238E27FC236}">
              <a16:creationId xmlns:a16="http://schemas.microsoft.com/office/drawing/2014/main" id="{4843ACFA-4636-4EC8-83DC-F1E43224EE21}"/>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id="{F86D9E63-8B40-4875-B0DF-7D24175EB6EA}"/>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id="{59F8540A-5F7E-458E-963B-734D51F99704}"/>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id="{0F2A3AFA-862B-49E5-ADAD-BAE2B529B279}"/>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a:extLst>
            <a:ext uri="{FF2B5EF4-FFF2-40B4-BE49-F238E27FC236}">
              <a16:creationId xmlns:a16="http://schemas.microsoft.com/office/drawing/2014/main" id="{B4AB6BC9-02F6-4246-8B29-3B0E9C33E986}"/>
            </a:ext>
          </a:extLst>
        </xdr:cNvPr>
        <xdr:cNvCxnSpPr/>
      </xdr:nvCxnSpPr>
      <xdr:spPr>
        <a:xfrm>
          <a:off x="5953125" y="10363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1" name="テキスト ボックス 200">
          <a:extLst>
            <a:ext uri="{FF2B5EF4-FFF2-40B4-BE49-F238E27FC236}">
              <a16:creationId xmlns:a16="http://schemas.microsoft.com/office/drawing/2014/main" id="{AE3013CF-9C83-4EE5-A22A-96BEE7D09A29}"/>
            </a:ext>
          </a:extLst>
        </xdr:cNvPr>
        <xdr:cNvSpPr txBox="1"/>
      </xdr:nvSpPr>
      <xdr:spPr>
        <a:xfrm>
          <a:off x="5527221" y="10227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a:extLst>
            <a:ext uri="{FF2B5EF4-FFF2-40B4-BE49-F238E27FC236}">
              <a16:creationId xmlns:a16="http://schemas.microsoft.com/office/drawing/2014/main" id="{8F8A996B-3F66-4457-AE47-CFC03975C121}"/>
            </a:ext>
          </a:extLst>
        </xdr:cNvPr>
        <xdr:cNvCxnSpPr/>
      </xdr:nvCxnSpPr>
      <xdr:spPr>
        <a:xfrm>
          <a:off x="5953125" y="993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3" name="テキスト ボックス 202">
          <a:extLst>
            <a:ext uri="{FF2B5EF4-FFF2-40B4-BE49-F238E27FC236}">
              <a16:creationId xmlns:a16="http://schemas.microsoft.com/office/drawing/2014/main" id="{A6E59CB4-DCCE-4437-AFF1-2EC394FA5276}"/>
            </a:ext>
          </a:extLst>
        </xdr:cNvPr>
        <xdr:cNvSpPr txBox="1"/>
      </xdr:nvSpPr>
      <xdr:spPr>
        <a:xfrm>
          <a:off x="5527221" y="979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a:extLst>
            <a:ext uri="{FF2B5EF4-FFF2-40B4-BE49-F238E27FC236}">
              <a16:creationId xmlns:a16="http://schemas.microsoft.com/office/drawing/2014/main" id="{7C9B0B8C-EAB2-4B0B-9B51-3849E1D27100}"/>
            </a:ext>
          </a:extLst>
        </xdr:cNvPr>
        <xdr:cNvCxnSpPr/>
      </xdr:nvCxnSpPr>
      <xdr:spPr>
        <a:xfrm>
          <a:off x="5953125" y="950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5" name="テキスト ボックス 204">
          <a:extLst>
            <a:ext uri="{FF2B5EF4-FFF2-40B4-BE49-F238E27FC236}">
              <a16:creationId xmlns:a16="http://schemas.microsoft.com/office/drawing/2014/main" id="{89EDBF1C-41CA-46F6-AB7C-F555C0D894A3}"/>
            </a:ext>
          </a:extLst>
        </xdr:cNvPr>
        <xdr:cNvSpPr txBox="1"/>
      </xdr:nvSpPr>
      <xdr:spPr>
        <a:xfrm>
          <a:off x="5527221" y="937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a:extLst>
            <a:ext uri="{FF2B5EF4-FFF2-40B4-BE49-F238E27FC236}">
              <a16:creationId xmlns:a16="http://schemas.microsoft.com/office/drawing/2014/main" id="{0AB851D0-E3AA-47FC-8896-5296D5362581}"/>
            </a:ext>
          </a:extLst>
        </xdr:cNvPr>
        <xdr:cNvCxnSpPr/>
      </xdr:nvCxnSpPr>
      <xdr:spPr>
        <a:xfrm>
          <a:off x="5953125" y="9067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7" name="テキスト ボックス 206">
          <a:extLst>
            <a:ext uri="{FF2B5EF4-FFF2-40B4-BE49-F238E27FC236}">
              <a16:creationId xmlns:a16="http://schemas.microsoft.com/office/drawing/2014/main" id="{BAC23135-0B30-4D16-BDAB-990B5E5A28A4}"/>
            </a:ext>
          </a:extLst>
        </xdr:cNvPr>
        <xdr:cNvSpPr txBox="1"/>
      </xdr:nvSpPr>
      <xdr:spPr>
        <a:xfrm>
          <a:off x="5527221" y="893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id="{C49FC726-C0D5-42DA-A3F4-1162BC37A772}"/>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9" name="テキスト ボックス 208">
          <a:extLst>
            <a:ext uri="{FF2B5EF4-FFF2-40B4-BE49-F238E27FC236}">
              <a16:creationId xmlns:a16="http://schemas.microsoft.com/office/drawing/2014/main" id="{771B843D-AA60-43DD-BD37-9142E371544A}"/>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陸上競技場・野球場・球技場】&#10;一人当たり面積グラフ枠">
          <a:extLst>
            <a:ext uri="{FF2B5EF4-FFF2-40B4-BE49-F238E27FC236}">
              <a16:creationId xmlns:a16="http://schemas.microsoft.com/office/drawing/2014/main" id="{7F7C8562-8749-4787-9927-90B64F11DFB9}"/>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112014</xdr:rowOff>
    </xdr:from>
    <xdr:to>
      <xdr:col>54</xdr:col>
      <xdr:colOff>189865</xdr:colOff>
      <xdr:row>63</xdr:row>
      <xdr:rowOff>107442</xdr:rowOff>
    </xdr:to>
    <xdr:cxnSp macro="">
      <xdr:nvCxnSpPr>
        <xdr:cNvPr id="211" name="直線コネクタ 210">
          <a:extLst>
            <a:ext uri="{FF2B5EF4-FFF2-40B4-BE49-F238E27FC236}">
              <a16:creationId xmlns:a16="http://schemas.microsoft.com/office/drawing/2014/main" id="{365DB6CA-5523-4519-A678-821C6101C491}"/>
            </a:ext>
          </a:extLst>
        </xdr:cNvPr>
        <xdr:cNvCxnSpPr/>
      </xdr:nvCxnSpPr>
      <xdr:spPr>
        <a:xfrm flipV="1">
          <a:off x="9427845" y="9341739"/>
          <a:ext cx="1270" cy="963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111269</xdr:rowOff>
    </xdr:from>
    <xdr:ext cx="469744" cy="259045"/>
    <xdr:sp macro="" textlink="">
      <xdr:nvSpPr>
        <xdr:cNvPr id="212" name="【陸上競技場・野球場・球技場】&#10;一人当たり面積最小値テキスト">
          <a:extLst>
            <a:ext uri="{FF2B5EF4-FFF2-40B4-BE49-F238E27FC236}">
              <a16:creationId xmlns:a16="http://schemas.microsoft.com/office/drawing/2014/main" id="{CBCF19FC-75AE-4A92-8EBC-E7827FAB86BC}"/>
            </a:ext>
          </a:extLst>
        </xdr:cNvPr>
        <xdr:cNvSpPr txBox="1"/>
      </xdr:nvSpPr>
      <xdr:spPr>
        <a:xfrm>
          <a:off x="9477375" y="1031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107442</xdr:rowOff>
    </xdr:from>
    <xdr:to>
      <xdr:col>55</xdr:col>
      <xdr:colOff>88900</xdr:colOff>
      <xdr:row>63</xdr:row>
      <xdr:rowOff>107442</xdr:rowOff>
    </xdr:to>
    <xdr:cxnSp macro="">
      <xdr:nvCxnSpPr>
        <xdr:cNvPr id="213" name="直線コネクタ 212">
          <a:extLst>
            <a:ext uri="{FF2B5EF4-FFF2-40B4-BE49-F238E27FC236}">
              <a16:creationId xmlns:a16="http://schemas.microsoft.com/office/drawing/2014/main" id="{0BD1B6B9-9FD3-41B1-AB6C-68DF891BAEF9}"/>
            </a:ext>
          </a:extLst>
        </xdr:cNvPr>
        <xdr:cNvCxnSpPr/>
      </xdr:nvCxnSpPr>
      <xdr:spPr>
        <a:xfrm>
          <a:off x="9363075" y="1030554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58691</xdr:rowOff>
    </xdr:from>
    <xdr:ext cx="469744" cy="259045"/>
    <xdr:sp macro="" textlink="">
      <xdr:nvSpPr>
        <xdr:cNvPr id="214" name="【陸上競技場・野球場・球技場】&#10;一人当たり面積最大値テキスト">
          <a:extLst>
            <a:ext uri="{FF2B5EF4-FFF2-40B4-BE49-F238E27FC236}">
              <a16:creationId xmlns:a16="http://schemas.microsoft.com/office/drawing/2014/main" id="{1A88B7DE-6AFE-4007-830C-A3816E9DAFA6}"/>
            </a:ext>
          </a:extLst>
        </xdr:cNvPr>
        <xdr:cNvSpPr txBox="1"/>
      </xdr:nvSpPr>
      <xdr:spPr>
        <a:xfrm>
          <a:off x="9477375" y="9126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112014</xdr:rowOff>
    </xdr:from>
    <xdr:to>
      <xdr:col>55</xdr:col>
      <xdr:colOff>88900</xdr:colOff>
      <xdr:row>57</xdr:row>
      <xdr:rowOff>112014</xdr:rowOff>
    </xdr:to>
    <xdr:cxnSp macro="">
      <xdr:nvCxnSpPr>
        <xdr:cNvPr id="215" name="直線コネクタ 214">
          <a:extLst>
            <a:ext uri="{FF2B5EF4-FFF2-40B4-BE49-F238E27FC236}">
              <a16:creationId xmlns:a16="http://schemas.microsoft.com/office/drawing/2014/main" id="{F0C14387-2F93-41B0-831B-3C72CF2578AE}"/>
            </a:ext>
          </a:extLst>
        </xdr:cNvPr>
        <xdr:cNvCxnSpPr/>
      </xdr:nvCxnSpPr>
      <xdr:spPr>
        <a:xfrm>
          <a:off x="9363075" y="934173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106951</xdr:rowOff>
    </xdr:from>
    <xdr:ext cx="469744" cy="259045"/>
    <xdr:sp macro="" textlink="">
      <xdr:nvSpPr>
        <xdr:cNvPr id="216" name="【陸上競技場・野球場・球技場】&#10;一人当たり面積平均値テキスト">
          <a:extLst>
            <a:ext uri="{FF2B5EF4-FFF2-40B4-BE49-F238E27FC236}">
              <a16:creationId xmlns:a16="http://schemas.microsoft.com/office/drawing/2014/main" id="{AF94395F-5270-4FFE-A75E-5BC8AD398508}"/>
            </a:ext>
          </a:extLst>
        </xdr:cNvPr>
        <xdr:cNvSpPr txBox="1"/>
      </xdr:nvSpPr>
      <xdr:spPr>
        <a:xfrm>
          <a:off x="9477375" y="9819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84074</xdr:rowOff>
    </xdr:from>
    <xdr:to>
      <xdr:col>55</xdr:col>
      <xdr:colOff>50800</xdr:colOff>
      <xdr:row>62</xdr:row>
      <xdr:rowOff>14224</xdr:rowOff>
    </xdr:to>
    <xdr:sp macro="" textlink="">
      <xdr:nvSpPr>
        <xdr:cNvPr id="217" name="フローチャート: 判断 216">
          <a:extLst>
            <a:ext uri="{FF2B5EF4-FFF2-40B4-BE49-F238E27FC236}">
              <a16:creationId xmlns:a16="http://schemas.microsoft.com/office/drawing/2014/main" id="{216609F4-18A7-456C-A7DF-74ABCAA05E21}"/>
            </a:ext>
          </a:extLst>
        </xdr:cNvPr>
        <xdr:cNvSpPr/>
      </xdr:nvSpPr>
      <xdr:spPr>
        <a:xfrm>
          <a:off x="9401175" y="9964674"/>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102362</xdr:rowOff>
    </xdr:from>
    <xdr:to>
      <xdr:col>50</xdr:col>
      <xdr:colOff>165100</xdr:colOff>
      <xdr:row>62</xdr:row>
      <xdr:rowOff>32512</xdr:rowOff>
    </xdr:to>
    <xdr:sp macro="" textlink="">
      <xdr:nvSpPr>
        <xdr:cNvPr id="218" name="フローチャート: 判断 217">
          <a:extLst>
            <a:ext uri="{FF2B5EF4-FFF2-40B4-BE49-F238E27FC236}">
              <a16:creationId xmlns:a16="http://schemas.microsoft.com/office/drawing/2014/main" id="{98BE5CAB-64FB-4E5E-9D5F-2C843CE3FE10}"/>
            </a:ext>
          </a:extLst>
        </xdr:cNvPr>
        <xdr:cNvSpPr/>
      </xdr:nvSpPr>
      <xdr:spPr>
        <a:xfrm>
          <a:off x="8639175" y="9982962"/>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49039</xdr:rowOff>
    </xdr:from>
    <xdr:ext cx="469744" cy="259045"/>
    <xdr:sp macro="" textlink="">
      <xdr:nvSpPr>
        <xdr:cNvPr id="219" name="n_1aveValue【陸上競技場・野球場・球技場】&#10;一人当たり面積">
          <a:extLst>
            <a:ext uri="{FF2B5EF4-FFF2-40B4-BE49-F238E27FC236}">
              <a16:creationId xmlns:a16="http://schemas.microsoft.com/office/drawing/2014/main" id="{BD2DB230-C926-48F2-8BD7-3A1E867A778D}"/>
            </a:ext>
          </a:extLst>
        </xdr:cNvPr>
        <xdr:cNvSpPr txBox="1"/>
      </xdr:nvSpPr>
      <xdr:spPr>
        <a:xfrm>
          <a:off x="8458277" y="97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106934</xdr:rowOff>
    </xdr:from>
    <xdr:to>
      <xdr:col>46</xdr:col>
      <xdr:colOff>38100</xdr:colOff>
      <xdr:row>62</xdr:row>
      <xdr:rowOff>37084</xdr:rowOff>
    </xdr:to>
    <xdr:sp macro="" textlink="">
      <xdr:nvSpPr>
        <xdr:cNvPr id="220" name="フローチャート: 判断 219">
          <a:extLst>
            <a:ext uri="{FF2B5EF4-FFF2-40B4-BE49-F238E27FC236}">
              <a16:creationId xmlns:a16="http://schemas.microsoft.com/office/drawing/2014/main" id="{9D28F50E-6D6D-49D1-9A84-FCFAD3352C6C}"/>
            </a:ext>
          </a:extLst>
        </xdr:cNvPr>
        <xdr:cNvSpPr/>
      </xdr:nvSpPr>
      <xdr:spPr>
        <a:xfrm>
          <a:off x="7839075" y="998118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53611</xdr:rowOff>
    </xdr:from>
    <xdr:ext cx="469744" cy="259045"/>
    <xdr:sp macro="" textlink="">
      <xdr:nvSpPr>
        <xdr:cNvPr id="221" name="n_2aveValue【陸上競技場・野球場・球技場】&#10;一人当たり面積">
          <a:extLst>
            <a:ext uri="{FF2B5EF4-FFF2-40B4-BE49-F238E27FC236}">
              <a16:creationId xmlns:a16="http://schemas.microsoft.com/office/drawing/2014/main" id="{FF0E886A-4B92-437B-8A51-F32D368158E4}"/>
            </a:ext>
          </a:extLst>
        </xdr:cNvPr>
        <xdr:cNvSpPr txBox="1"/>
      </xdr:nvSpPr>
      <xdr:spPr>
        <a:xfrm>
          <a:off x="7677227" y="9765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60</xdr:row>
      <xdr:rowOff>81788</xdr:rowOff>
    </xdr:from>
    <xdr:to>
      <xdr:col>41</xdr:col>
      <xdr:colOff>101600</xdr:colOff>
      <xdr:row>61</xdr:row>
      <xdr:rowOff>11938</xdr:rowOff>
    </xdr:to>
    <xdr:sp macro="" textlink="">
      <xdr:nvSpPr>
        <xdr:cNvPr id="222" name="フローチャート: 判断 221">
          <a:extLst>
            <a:ext uri="{FF2B5EF4-FFF2-40B4-BE49-F238E27FC236}">
              <a16:creationId xmlns:a16="http://schemas.microsoft.com/office/drawing/2014/main" id="{26016396-7E52-4842-8E0E-4140870A99D3}"/>
            </a:ext>
          </a:extLst>
        </xdr:cNvPr>
        <xdr:cNvSpPr/>
      </xdr:nvSpPr>
      <xdr:spPr>
        <a:xfrm>
          <a:off x="7029450" y="980046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28465</xdr:rowOff>
    </xdr:from>
    <xdr:ext cx="469744" cy="259045"/>
    <xdr:sp macro="" textlink="">
      <xdr:nvSpPr>
        <xdr:cNvPr id="223" name="n_3aveValue【陸上競技場・野球場・球技場】&#10;一人当たり面積">
          <a:extLst>
            <a:ext uri="{FF2B5EF4-FFF2-40B4-BE49-F238E27FC236}">
              <a16:creationId xmlns:a16="http://schemas.microsoft.com/office/drawing/2014/main" id="{F3A69215-BEE8-4EC7-A468-BEEBC58099BC}"/>
            </a:ext>
          </a:extLst>
        </xdr:cNvPr>
        <xdr:cNvSpPr txBox="1"/>
      </xdr:nvSpPr>
      <xdr:spPr>
        <a:xfrm>
          <a:off x="6867602" y="958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62</xdr:row>
      <xdr:rowOff>95504</xdr:rowOff>
    </xdr:from>
    <xdr:to>
      <xdr:col>36</xdr:col>
      <xdr:colOff>165100</xdr:colOff>
      <xdr:row>63</xdr:row>
      <xdr:rowOff>25654</xdr:rowOff>
    </xdr:to>
    <xdr:sp macro="" textlink="">
      <xdr:nvSpPr>
        <xdr:cNvPr id="224" name="フローチャート: 判断 223">
          <a:extLst>
            <a:ext uri="{FF2B5EF4-FFF2-40B4-BE49-F238E27FC236}">
              <a16:creationId xmlns:a16="http://schemas.microsoft.com/office/drawing/2014/main" id="{E6860427-F04F-43BF-9F01-1D603399A29A}"/>
            </a:ext>
          </a:extLst>
        </xdr:cNvPr>
        <xdr:cNvSpPr/>
      </xdr:nvSpPr>
      <xdr:spPr>
        <a:xfrm>
          <a:off x="6238875" y="1013485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61</xdr:row>
      <xdr:rowOff>42181</xdr:rowOff>
    </xdr:from>
    <xdr:ext cx="469744" cy="259045"/>
    <xdr:sp macro="" textlink="">
      <xdr:nvSpPr>
        <xdr:cNvPr id="225" name="n_4aveValue【陸上競技場・野球場・球技場】&#10;一人当たり面積">
          <a:extLst>
            <a:ext uri="{FF2B5EF4-FFF2-40B4-BE49-F238E27FC236}">
              <a16:creationId xmlns:a16="http://schemas.microsoft.com/office/drawing/2014/main" id="{CB46DF08-F745-4103-BF35-00ABAD7D4999}"/>
            </a:ext>
          </a:extLst>
        </xdr:cNvPr>
        <xdr:cNvSpPr txBox="1"/>
      </xdr:nvSpPr>
      <xdr:spPr>
        <a:xfrm>
          <a:off x="6067502" y="992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A4F28AB9-3E3E-44BE-9341-F23A779DA34A}"/>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AAF9488E-6B5C-4BCF-B848-FCAA340D3AC8}"/>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352C7C5C-D633-47A4-9142-FF2686C74208}"/>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7043B57F-29DD-4210-A6A3-77339133231A}"/>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BFBE410E-3C54-4D12-A828-AECB635E687E}"/>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152654</xdr:rowOff>
    </xdr:from>
    <xdr:to>
      <xdr:col>55</xdr:col>
      <xdr:colOff>50800</xdr:colOff>
      <xdr:row>62</xdr:row>
      <xdr:rowOff>82804</xdr:rowOff>
    </xdr:to>
    <xdr:sp macro="" textlink="">
      <xdr:nvSpPr>
        <xdr:cNvPr id="231" name="楕円 230">
          <a:extLst>
            <a:ext uri="{FF2B5EF4-FFF2-40B4-BE49-F238E27FC236}">
              <a16:creationId xmlns:a16="http://schemas.microsoft.com/office/drawing/2014/main" id="{87C48663-405B-4250-9451-5E76C29B0380}"/>
            </a:ext>
          </a:extLst>
        </xdr:cNvPr>
        <xdr:cNvSpPr/>
      </xdr:nvSpPr>
      <xdr:spPr>
        <a:xfrm>
          <a:off x="9401175" y="10030079"/>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61</xdr:row>
      <xdr:rowOff>131081</xdr:rowOff>
    </xdr:from>
    <xdr:ext cx="469744" cy="259045"/>
    <xdr:sp macro="" textlink="">
      <xdr:nvSpPr>
        <xdr:cNvPr id="232" name="【陸上競技場・野球場・球技場】&#10;一人当たり面積該当値テキスト">
          <a:extLst>
            <a:ext uri="{FF2B5EF4-FFF2-40B4-BE49-F238E27FC236}">
              <a16:creationId xmlns:a16="http://schemas.microsoft.com/office/drawing/2014/main" id="{E60C59A3-1A89-4727-A01B-34CA3792D0DF}"/>
            </a:ext>
          </a:extLst>
        </xdr:cNvPr>
        <xdr:cNvSpPr txBox="1"/>
      </xdr:nvSpPr>
      <xdr:spPr>
        <a:xfrm>
          <a:off x="9477375" y="1000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157226</xdr:rowOff>
    </xdr:from>
    <xdr:to>
      <xdr:col>50</xdr:col>
      <xdr:colOff>165100</xdr:colOff>
      <xdr:row>62</xdr:row>
      <xdr:rowOff>87376</xdr:rowOff>
    </xdr:to>
    <xdr:sp macro="" textlink="">
      <xdr:nvSpPr>
        <xdr:cNvPr id="233" name="楕円 232">
          <a:extLst>
            <a:ext uri="{FF2B5EF4-FFF2-40B4-BE49-F238E27FC236}">
              <a16:creationId xmlns:a16="http://schemas.microsoft.com/office/drawing/2014/main" id="{C584EDD7-4E76-4C9C-A147-BEC5F47C0B44}"/>
            </a:ext>
          </a:extLst>
        </xdr:cNvPr>
        <xdr:cNvSpPr/>
      </xdr:nvSpPr>
      <xdr:spPr>
        <a:xfrm>
          <a:off x="8639175" y="10037826"/>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32004</xdr:rowOff>
    </xdr:from>
    <xdr:to>
      <xdr:col>55</xdr:col>
      <xdr:colOff>0</xdr:colOff>
      <xdr:row>62</xdr:row>
      <xdr:rowOff>36576</xdr:rowOff>
    </xdr:to>
    <xdr:cxnSp macro="">
      <xdr:nvCxnSpPr>
        <xdr:cNvPr id="234" name="直線コネクタ 233">
          <a:extLst>
            <a:ext uri="{FF2B5EF4-FFF2-40B4-BE49-F238E27FC236}">
              <a16:creationId xmlns:a16="http://schemas.microsoft.com/office/drawing/2014/main" id="{AF28251B-4E59-4FD6-8BFD-DDB227CE7375}"/>
            </a:ext>
          </a:extLst>
        </xdr:cNvPr>
        <xdr:cNvCxnSpPr/>
      </xdr:nvCxnSpPr>
      <xdr:spPr>
        <a:xfrm flipV="1">
          <a:off x="8686800" y="10068179"/>
          <a:ext cx="74295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157226</xdr:rowOff>
    </xdr:from>
    <xdr:to>
      <xdr:col>46</xdr:col>
      <xdr:colOff>38100</xdr:colOff>
      <xdr:row>62</xdr:row>
      <xdr:rowOff>87376</xdr:rowOff>
    </xdr:to>
    <xdr:sp macro="" textlink="">
      <xdr:nvSpPr>
        <xdr:cNvPr id="235" name="楕円 234">
          <a:extLst>
            <a:ext uri="{FF2B5EF4-FFF2-40B4-BE49-F238E27FC236}">
              <a16:creationId xmlns:a16="http://schemas.microsoft.com/office/drawing/2014/main" id="{63CA9416-A2A8-46A1-8226-F7ABC8796D82}"/>
            </a:ext>
          </a:extLst>
        </xdr:cNvPr>
        <xdr:cNvSpPr/>
      </xdr:nvSpPr>
      <xdr:spPr>
        <a:xfrm>
          <a:off x="7839075" y="10037826"/>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36576</xdr:rowOff>
    </xdr:from>
    <xdr:to>
      <xdr:col>50</xdr:col>
      <xdr:colOff>114300</xdr:colOff>
      <xdr:row>62</xdr:row>
      <xdr:rowOff>36576</xdr:rowOff>
    </xdr:to>
    <xdr:cxnSp macro="">
      <xdr:nvCxnSpPr>
        <xdr:cNvPr id="236" name="直線コネクタ 235">
          <a:extLst>
            <a:ext uri="{FF2B5EF4-FFF2-40B4-BE49-F238E27FC236}">
              <a16:creationId xmlns:a16="http://schemas.microsoft.com/office/drawing/2014/main" id="{4A372B64-7E8B-43F0-82B6-A81C58F2C59D}"/>
            </a:ext>
          </a:extLst>
        </xdr:cNvPr>
        <xdr:cNvCxnSpPr/>
      </xdr:nvCxnSpPr>
      <xdr:spPr>
        <a:xfrm>
          <a:off x="7886700" y="10075926"/>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161798</xdr:rowOff>
    </xdr:from>
    <xdr:to>
      <xdr:col>41</xdr:col>
      <xdr:colOff>101600</xdr:colOff>
      <xdr:row>62</xdr:row>
      <xdr:rowOff>91948</xdr:rowOff>
    </xdr:to>
    <xdr:sp macro="" textlink="">
      <xdr:nvSpPr>
        <xdr:cNvPr id="237" name="楕円 236">
          <a:extLst>
            <a:ext uri="{FF2B5EF4-FFF2-40B4-BE49-F238E27FC236}">
              <a16:creationId xmlns:a16="http://schemas.microsoft.com/office/drawing/2014/main" id="{1B574E9E-FF50-4790-A26A-E2A0B7A5E65E}"/>
            </a:ext>
          </a:extLst>
        </xdr:cNvPr>
        <xdr:cNvSpPr/>
      </xdr:nvSpPr>
      <xdr:spPr>
        <a:xfrm>
          <a:off x="7029450" y="1004239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36576</xdr:rowOff>
    </xdr:from>
    <xdr:to>
      <xdr:col>45</xdr:col>
      <xdr:colOff>177800</xdr:colOff>
      <xdr:row>62</xdr:row>
      <xdr:rowOff>41148</xdr:rowOff>
    </xdr:to>
    <xdr:cxnSp macro="">
      <xdr:nvCxnSpPr>
        <xdr:cNvPr id="238" name="直線コネクタ 237">
          <a:extLst>
            <a:ext uri="{FF2B5EF4-FFF2-40B4-BE49-F238E27FC236}">
              <a16:creationId xmlns:a16="http://schemas.microsoft.com/office/drawing/2014/main" id="{8B76D22E-EC34-4FD0-B60F-390DDC2F412C}"/>
            </a:ext>
          </a:extLst>
        </xdr:cNvPr>
        <xdr:cNvCxnSpPr/>
      </xdr:nvCxnSpPr>
      <xdr:spPr>
        <a:xfrm flipV="1">
          <a:off x="7077075" y="10075926"/>
          <a:ext cx="80962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78503</xdr:rowOff>
    </xdr:from>
    <xdr:ext cx="469744" cy="259045"/>
    <xdr:sp macro="" textlink="">
      <xdr:nvSpPr>
        <xdr:cNvPr id="239" name="n_1mainValue【陸上競技場・野球場・球技場】&#10;一人当たり面積">
          <a:extLst>
            <a:ext uri="{FF2B5EF4-FFF2-40B4-BE49-F238E27FC236}">
              <a16:creationId xmlns:a16="http://schemas.microsoft.com/office/drawing/2014/main" id="{E4CB1838-AE33-4111-9739-CC073F35AE42}"/>
            </a:ext>
          </a:extLst>
        </xdr:cNvPr>
        <xdr:cNvSpPr txBox="1"/>
      </xdr:nvSpPr>
      <xdr:spPr>
        <a:xfrm>
          <a:off x="8458277" y="1011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78503</xdr:rowOff>
    </xdr:from>
    <xdr:ext cx="469744" cy="259045"/>
    <xdr:sp macro="" textlink="">
      <xdr:nvSpPr>
        <xdr:cNvPr id="240" name="n_2mainValue【陸上競技場・野球場・球技場】&#10;一人当たり面積">
          <a:extLst>
            <a:ext uri="{FF2B5EF4-FFF2-40B4-BE49-F238E27FC236}">
              <a16:creationId xmlns:a16="http://schemas.microsoft.com/office/drawing/2014/main" id="{3D0DEA48-DE37-4383-AEE6-F6065EF42C19}"/>
            </a:ext>
          </a:extLst>
        </xdr:cNvPr>
        <xdr:cNvSpPr txBox="1"/>
      </xdr:nvSpPr>
      <xdr:spPr>
        <a:xfrm>
          <a:off x="7677227" y="1011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83075</xdr:rowOff>
    </xdr:from>
    <xdr:ext cx="469744" cy="259045"/>
    <xdr:sp macro="" textlink="">
      <xdr:nvSpPr>
        <xdr:cNvPr id="241" name="n_3mainValue【陸上競技場・野球場・球技場】&#10;一人当たり面積">
          <a:extLst>
            <a:ext uri="{FF2B5EF4-FFF2-40B4-BE49-F238E27FC236}">
              <a16:creationId xmlns:a16="http://schemas.microsoft.com/office/drawing/2014/main" id="{2B3CED25-4253-4F2E-A1EC-4C4230340433}"/>
            </a:ext>
          </a:extLst>
        </xdr:cNvPr>
        <xdr:cNvSpPr txBox="1"/>
      </xdr:nvSpPr>
      <xdr:spPr>
        <a:xfrm>
          <a:off x="6867602" y="1012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F92995C2-8474-4AC6-BF52-536C9181F921}"/>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43" name="正方形/長方形 242">
          <a:extLst>
            <a:ext uri="{FF2B5EF4-FFF2-40B4-BE49-F238E27FC236}">
              <a16:creationId xmlns:a16="http://schemas.microsoft.com/office/drawing/2014/main" id="{84992102-8E5D-4C13-88F4-186CC4445B3A}"/>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44" name="正方形/長方形 243">
          <a:extLst>
            <a:ext uri="{FF2B5EF4-FFF2-40B4-BE49-F238E27FC236}">
              <a16:creationId xmlns:a16="http://schemas.microsoft.com/office/drawing/2014/main" id="{6545247F-1F9F-4687-A819-33AE4A7D17A8}"/>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45" name="正方形/長方形 244">
          <a:extLst>
            <a:ext uri="{FF2B5EF4-FFF2-40B4-BE49-F238E27FC236}">
              <a16:creationId xmlns:a16="http://schemas.microsoft.com/office/drawing/2014/main" id="{99AFBCE6-1560-4249-89F7-8C9E1FCC7370}"/>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46" name="正方形/長方形 245">
          <a:extLst>
            <a:ext uri="{FF2B5EF4-FFF2-40B4-BE49-F238E27FC236}">
              <a16:creationId xmlns:a16="http://schemas.microsoft.com/office/drawing/2014/main" id="{77C4FCA3-86C0-4EED-9B0E-D5AC7600E0CA}"/>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DDCD4049-03B3-4613-972F-9777E7CA4BBB}"/>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id="{8D3FDC36-C9BD-46A4-9C05-4592C042BF7A}"/>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8F95D635-8A3A-4A6C-90AC-24B5A27995D5}"/>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0" name="テキスト ボックス 249">
          <a:extLst>
            <a:ext uri="{FF2B5EF4-FFF2-40B4-BE49-F238E27FC236}">
              <a16:creationId xmlns:a16="http://schemas.microsoft.com/office/drawing/2014/main" id="{68680C27-AC44-43B6-A3A3-F2093370EA15}"/>
            </a:ext>
          </a:extLst>
        </xdr:cNvPr>
        <xdr:cNvSpPr txBox="1"/>
      </xdr:nvSpPr>
      <xdr:spPr>
        <a:xfrm>
          <a:off x="2789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1" name="直線コネクタ 250">
          <a:extLst>
            <a:ext uri="{FF2B5EF4-FFF2-40B4-BE49-F238E27FC236}">
              <a16:creationId xmlns:a16="http://schemas.microsoft.com/office/drawing/2014/main" id="{AB972752-814D-4AA2-85DF-5DDAE3E982DF}"/>
            </a:ext>
          </a:extLst>
        </xdr:cNvPr>
        <xdr:cNvCxnSpPr/>
      </xdr:nvCxnSpPr>
      <xdr:spPr>
        <a:xfrm>
          <a:off x="685800" y="1396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2" name="テキスト ボックス 251">
          <a:extLst>
            <a:ext uri="{FF2B5EF4-FFF2-40B4-BE49-F238E27FC236}">
              <a16:creationId xmlns:a16="http://schemas.microsoft.com/office/drawing/2014/main" id="{16070516-00BF-4211-BDF5-2D3076A8BCF3}"/>
            </a:ext>
          </a:extLst>
        </xdr:cNvPr>
        <xdr:cNvSpPr txBox="1"/>
      </xdr:nvSpPr>
      <xdr:spPr>
        <a:xfrm>
          <a:off x="278946"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3" name="直線コネクタ 252">
          <a:extLst>
            <a:ext uri="{FF2B5EF4-FFF2-40B4-BE49-F238E27FC236}">
              <a16:creationId xmlns:a16="http://schemas.microsoft.com/office/drawing/2014/main" id="{A0A1209E-49A6-454A-875D-9CE1D57A34EC}"/>
            </a:ext>
          </a:extLst>
        </xdr:cNvPr>
        <xdr:cNvCxnSpPr/>
      </xdr:nvCxnSpPr>
      <xdr:spPr>
        <a:xfrm>
          <a:off x="685800" y="1353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4" name="テキスト ボックス 253">
          <a:extLst>
            <a:ext uri="{FF2B5EF4-FFF2-40B4-BE49-F238E27FC236}">
              <a16:creationId xmlns:a16="http://schemas.microsoft.com/office/drawing/2014/main" id="{28F1D1FC-20F8-44FF-B8BF-C2760A057E7F}"/>
            </a:ext>
          </a:extLst>
        </xdr:cNvPr>
        <xdr:cNvSpPr txBox="1"/>
      </xdr:nvSpPr>
      <xdr:spPr>
        <a:xfrm>
          <a:off x="339891"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5" name="直線コネクタ 254">
          <a:extLst>
            <a:ext uri="{FF2B5EF4-FFF2-40B4-BE49-F238E27FC236}">
              <a16:creationId xmlns:a16="http://schemas.microsoft.com/office/drawing/2014/main" id="{9E19FB4C-343E-4E07-8F04-5375C7CF7E50}"/>
            </a:ext>
          </a:extLst>
        </xdr:cNvPr>
        <xdr:cNvCxnSpPr/>
      </xdr:nvCxnSpPr>
      <xdr:spPr>
        <a:xfrm>
          <a:off x="685800" y="1310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6" name="テキスト ボックス 255">
          <a:extLst>
            <a:ext uri="{FF2B5EF4-FFF2-40B4-BE49-F238E27FC236}">
              <a16:creationId xmlns:a16="http://schemas.microsoft.com/office/drawing/2014/main" id="{E134B092-3E11-48BA-9916-FD2D9B83E5C6}"/>
            </a:ext>
          </a:extLst>
        </xdr:cNvPr>
        <xdr:cNvSpPr txBox="1"/>
      </xdr:nvSpPr>
      <xdr:spPr>
        <a:xfrm>
          <a:off x="339891"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7" name="直線コネクタ 256">
          <a:extLst>
            <a:ext uri="{FF2B5EF4-FFF2-40B4-BE49-F238E27FC236}">
              <a16:creationId xmlns:a16="http://schemas.microsoft.com/office/drawing/2014/main" id="{E90D464B-CF6D-4BDE-9665-C4D490EE8F4C}"/>
            </a:ext>
          </a:extLst>
        </xdr:cNvPr>
        <xdr:cNvCxnSpPr/>
      </xdr:nvCxnSpPr>
      <xdr:spPr>
        <a:xfrm>
          <a:off x="685800" y="1266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58" name="テキスト ボックス 257">
          <a:extLst>
            <a:ext uri="{FF2B5EF4-FFF2-40B4-BE49-F238E27FC236}">
              <a16:creationId xmlns:a16="http://schemas.microsoft.com/office/drawing/2014/main" id="{2456D5E1-7AF3-4081-AC14-637DECCCFC4B}"/>
            </a:ext>
          </a:extLst>
        </xdr:cNvPr>
        <xdr:cNvSpPr txBox="1"/>
      </xdr:nvSpPr>
      <xdr:spPr>
        <a:xfrm>
          <a:off x="339891"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a:extLst>
            <a:ext uri="{FF2B5EF4-FFF2-40B4-BE49-F238E27FC236}">
              <a16:creationId xmlns:a16="http://schemas.microsoft.com/office/drawing/2014/main" id="{1188A963-7804-4866-97EE-68AB6AB479A3}"/>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0" name="テキスト ボックス 259">
          <a:extLst>
            <a:ext uri="{FF2B5EF4-FFF2-40B4-BE49-F238E27FC236}">
              <a16:creationId xmlns:a16="http://schemas.microsoft.com/office/drawing/2014/main" id="{1C1C2DCE-AA68-4EE2-8397-DBD0B1C5DBC7}"/>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1" name="【県民会館】&#10;有形固定資産減価償却率グラフ枠">
          <a:extLst>
            <a:ext uri="{FF2B5EF4-FFF2-40B4-BE49-F238E27FC236}">
              <a16:creationId xmlns:a16="http://schemas.microsoft.com/office/drawing/2014/main" id="{91A05F5E-08DA-4B07-83D8-123D1EA34D1A}"/>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38100</xdr:rowOff>
    </xdr:from>
    <xdr:to>
      <xdr:col>24</xdr:col>
      <xdr:colOff>62865</xdr:colOff>
      <xdr:row>85</xdr:row>
      <xdr:rowOff>111252</xdr:rowOff>
    </xdr:to>
    <xdr:cxnSp macro="">
      <xdr:nvCxnSpPr>
        <xdr:cNvPr id="262" name="直線コネクタ 261">
          <a:extLst>
            <a:ext uri="{FF2B5EF4-FFF2-40B4-BE49-F238E27FC236}">
              <a16:creationId xmlns:a16="http://schemas.microsoft.com/office/drawing/2014/main" id="{FBE2F5BD-53F4-4DBE-8E83-5E60AA8F34CF}"/>
            </a:ext>
          </a:extLst>
        </xdr:cNvPr>
        <xdr:cNvCxnSpPr/>
      </xdr:nvCxnSpPr>
      <xdr:spPr>
        <a:xfrm flipV="1">
          <a:off x="4179570" y="12668250"/>
          <a:ext cx="1270" cy="1206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115079</xdr:rowOff>
    </xdr:from>
    <xdr:ext cx="405111" cy="259045"/>
    <xdr:sp macro="" textlink="">
      <xdr:nvSpPr>
        <xdr:cNvPr id="263" name="【県民会館】&#10;有形固定資産減価償却率最小値テキスト">
          <a:extLst>
            <a:ext uri="{FF2B5EF4-FFF2-40B4-BE49-F238E27FC236}">
              <a16:creationId xmlns:a16="http://schemas.microsoft.com/office/drawing/2014/main" id="{368FA705-84E0-40D9-9DA9-04530115231E}"/>
            </a:ext>
          </a:extLst>
        </xdr:cNvPr>
        <xdr:cNvSpPr txBox="1"/>
      </xdr:nvSpPr>
      <xdr:spPr>
        <a:xfrm>
          <a:off x="4229100" y="1387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111252</xdr:rowOff>
    </xdr:from>
    <xdr:to>
      <xdr:col>24</xdr:col>
      <xdr:colOff>152400</xdr:colOff>
      <xdr:row>85</xdr:row>
      <xdr:rowOff>111252</xdr:rowOff>
    </xdr:to>
    <xdr:cxnSp macro="">
      <xdr:nvCxnSpPr>
        <xdr:cNvPr id="264" name="直線コネクタ 263">
          <a:extLst>
            <a:ext uri="{FF2B5EF4-FFF2-40B4-BE49-F238E27FC236}">
              <a16:creationId xmlns:a16="http://schemas.microsoft.com/office/drawing/2014/main" id="{AAA6D039-CCC2-4F8F-9EE5-7D6CE8B38467}"/>
            </a:ext>
          </a:extLst>
        </xdr:cNvPr>
        <xdr:cNvCxnSpPr/>
      </xdr:nvCxnSpPr>
      <xdr:spPr>
        <a:xfrm>
          <a:off x="4105275" y="1387487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156227</xdr:rowOff>
    </xdr:from>
    <xdr:ext cx="405111" cy="259045"/>
    <xdr:sp macro="" textlink="">
      <xdr:nvSpPr>
        <xdr:cNvPr id="265" name="【県民会館】&#10;有形固定資産減価償却率最大値テキスト">
          <a:extLst>
            <a:ext uri="{FF2B5EF4-FFF2-40B4-BE49-F238E27FC236}">
              <a16:creationId xmlns:a16="http://schemas.microsoft.com/office/drawing/2014/main" id="{AEEC3273-E77A-4350-8D0E-D6AEA7F22001}"/>
            </a:ext>
          </a:extLst>
        </xdr:cNvPr>
        <xdr:cNvSpPr txBox="1"/>
      </xdr:nvSpPr>
      <xdr:spPr>
        <a:xfrm>
          <a:off x="4229100" y="1246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6" name="直線コネクタ 265">
          <a:extLst>
            <a:ext uri="{FF2B5EF4-FFF2-40B4-BE49-F238E27FC236}">
              <a16:creationId xmlns:a16="http://schemas.microsoft.com/office/drawing/2014/main" id="{44682DC3-7B5B-42F4-A40C-0CFA390C7D7E}"/>
            </a:ext>
          </a:extLst>
        </xdr:cNvPr>
        <xdr:cNvCxnSpPr/>
      </xdr:nvCxnSpPr>
      <xdr:spPr>
        <a:xfrm>
          <a:off x="4105275" y="126682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134890</xdr:rowOff>
    </xdr:from>
    <xdr:ext cx="405111" cy="259045"/>
    <xdr:sp macro="" textlink="">
      <xdr:nvSpPr>
        <xdr:cNvPr id="267" name="【県民会館】&#10;有形固定資産減価償却率平均値テキスト">
          <a:extLst>
            <a:ext uri="{FF2B5EF4-FFF2-40B4-BE49-F238E27FC236}">
              <a16:creationId xmlns:a16="http://schemas.microsoft.com/office/drawing/2014/main" id="{3ED793EF-2444-4AE8-AC06-EBA0DACBBD04}"/>
            </a:ext>
          </a:extLst>
        </xdr:cNvPr>
        <xdr:cNvSpPr txBox="1"/>
      </xdr:nvSpPr>
      <xdr:spPr>
        <a:xfrm>
          <a:off x="4229100" y="129269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156463</xdr:rowOff>
    </xdr:from>
    <xdr:to>
      <xdr:col>24</xdr:col>
      <xdr:colOff>114300</xdr:colOff>
      <xdr:row>80</xdr:row>
      <xdr:rowOff>86613</xdr:rowOff>
    </xdr:to>
    <xdr:sp macro="" textlink="">
      <xdr:nvSpPr>
        <xdr:cNvPr id="268" name="フローチャート: 判断 267">
          <a:extLst>
            <a:ext uri="{FF2B5EF4-FFF2-40B4-BE49-F238E27FC236}">
              <a16:creationId xmlns:a16="http://schemas.microsoft.com/office/drawing/2014/main" id="{AE329D71-A2BF-41DD-9543-1A14196888B7}"/>
            </a:ext>
          </a:extLst>
        </xdr:cNvPr>
        <xdr:cNvSpPr/>
      </xdr:nvSpPr>
      <xdr:spPr>
        <a:xfrm>
          <a:off x="4124325" y="1295171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145035</xdr:rowOff>
    </xdr:from>
    <xdr:to>
      <xdr:col>20</xdr:col>
      <xdr:colOff>38100</xdr:colOff>
      <xdr:row>80</xdr:row>
      <xdr:rowOff>75185</xdr:rowOff>
    </xdr:to>
    <xdr:sp macro="" textlink="">
      <xdr:nvSpPr>
        <xdr:cNvPr id="269" name="フローチャート: 判断 268">
          <a:extLst>
            <a:ext uri="{FF2B5EF4-FFF2-40B4-BE49-F238E27FC236}">
              <a16:creationId xmlns:a16="http://schemas.microsoft.com/office/drawing/2014/main" id="{6EE140AD-0DF8-40A7-B8B5-FDD22372AC10}"/>
            </a:ext>
          </a:extLst>
        </xdr:cNvPr>
        <xdr:cNvSpPr/>
      </xdr:nvSpPr>
      <xdr:spPr>
        <a:xfrm>
          <a:off x="3381375" y="129339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66312</xdr:rowOff>
    </xdr:from>
    <xdr:ext cx="405111" cy="259045"/>
    <xdr:sp macro="" textlink="">
      <xdr:nvSpPr>
        <xdr:cNvPr id="270" name="n_1aveValue【県民会館】&#10;有形固定資産減価償却率">
          <a:extLst>
            <a:ext uri="{FF2B5EF4-FFF2-40B4-BE49-F238E27FC236}">
              <a16:creationId xmlns:a16="http://schemas.microsoft.com/office/drawing/2014/main" id="{32ECAA80-87F0-494F-AEFE-BA7E37D233E2}"/>
            </a:ext>
          </a:extLst>
        </xdr:cNvPr>
        <xdr:cNvSpPr txBox="1"/>
      </xdr:nvSpPr>
      <xdr:spPr>
        <a:xfrm>
          <a:off x="3239144" y="13023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103887</xdr:rowOff>
    </xdr:from>
    <xdr:to>
      <xdr:col>15</xdr:col>
      <xdr:colOff>101600</xdr:colOff>
      <xdr:row>80</xdr:row>
      <xdr:rowOff>34037</xdr:rowOff>
    </xdr:to>
    <xdr:sp macro="" textlink="">
      <xdr:nvSpPr>
        <xdr:cNvPr id="271" name="フローチャート: 判断 270">
          <a:extLst>
            <a:ext uri="{FF2B5EF4-FFF2-40B4-BE49-F238E27FC236}">
              <a16:creationId xmlns:a16="http://schemas.microsoft.com/office/drawing/2014/main" id="{85E5B0D2-102F-43CB-8A86-BAE4B76996AD}"/>
            </a:ext>
          </a:extLst>
        </xdr:cNvPr>
        <xdr:cNvSpPr/>
      </xdr:nvSpPr>
      <xdr:spPr>
        <a:xfrm>
          <a:off x="2571750" y="1289913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25164</xdr:rowOff>
    </xdr:from>
    <xdr:ext cx="405111" cy="259045"/>
    <xdr:sp macro="" textlink="">
      <xdr:nvSpPr>
        <xdr:cNvPr id="272" name="n_2aveValue【県民会館】&#10;有形固定資産減価償却率">
          <a:extLst>
            <a:ext uri="{FF2B5EF4-FFF2-40B4-BE49-F238E27FC236}">
              <a16:creationId xmlns:a16="http://schemas.microsoft.com/office/drawing/2014/main" id="{CB3FE4C8-E39D-42A3-8938-C1BDB45236DD}"/>
            </a:ext>
          </a:extLst>
        </xdr:cNvPr>
        <xdr:cNvSpPr txBox="1"/>
      </xdr:nvSpPr>
      <xdr:spPr>
        <a:xfrm>
          <a:off x="2439044" y="12982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7874</xdr:rowOff>
    </xdr:from>
    <xdr:to>
      <xdr:col>10</xdr:col>
      <xdr:colOff>165100</xdr:colOff>
      <xdr:row>79</xdr:row>
      <xdr:rowOff>109474</xdr:rowOff>
    </xdr:to>
    <xdr:sp macro="" textlink="">
      <xdr:nvSpPr>
        <xdr:cNvPr id="273" name="フローチャート: 判断 272">
          <a:extLst>
            <a:ext uri="{FF2B5EF4-FFF2-40B4-BE49-F238E27FC236}">
              <a16:creationId xmlns:a16="http://schemas.microsoft.com/office/drawing/2014/main" id="{FE7C9531-77F2-4C3C-8860-D269A14A52A5}"/>
            </a:ext>
          </a:extLst>
        </xdr:cNvPr>
        <xdr:cNvSpPr/>
      </xdr:nvSpPr>
      <xdr:spPr>
        <a:xfrm>
          <a:off x="1781175" y="1280312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79</xdr:row>
      <xdr:rowOff>100601</xdr:rowOff>
    </xdr:from>
    <xdr:ext cx="405111" cy="259045"/>
    <xdr:sp macro="" textlink="">
      <xdr:nvSpPr>
        <xdr:cNvPr id="274" name="n_3aveValue【県民会館】&#10;有形固定資産減価償却率">
          <a:extLst>
            <a:ext uri="{FF2B5EF4-FFF2-40B4-BE49-F238E27FC236}">
              <a16:creationId xmlns:a16="http://schemas.microsoft.com/office/drawing/2014/main" id="{89623208-611A-4175-8DAE-9077F3952564}"/>
            </a:ext>
          </a:extLst>
        </xdr:cNvPr>
        <xdr:cNvSpPr txBox="1"/>
      </xdr:nvSpPr>
      <xdr:spPr>
        <a:xfrm>
          <a:off x="1648469" y="12895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119887</xdr:rowOff>
    </xdr:from>
    <xdr:to>
      <xdr:col>6</xdr:col>
      <xdr:colOff>38100</xdr:colOff>
      <xdr:row>80</xdr:row>
      <xdr:rowOff>50037</xdr:rowOff>
    </xdr:to>
    <xdr:sp macro="" textlink="">
      <xdr:nvSpPr>
        <xdr:cNvPr id="275" name="フローチャート: 判断 274">
          <a:extLst>
            <a:ext uri="{FF2B5EF4-FFF2-40B4-BE49-F238E27FC236}">
              <a16:creationId xmlns:a16="http://schemas.microsoft.com/office/drawing/2014/main" id="{DE000B1C-90D8-4FCC-85AA-17145E2EAB3A}"/>
            </a:ext>
          </a:extLst>
        </xdr:cNvPr>
        <xdr:cNvSpPr/>
      </xdr:nvSpPr>
      <xdr:spPr>
        <a:xfrm>
          <a:off x="981075" y="1291513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78</xdr:row>
      <xdr:rowOff>66564</xdr:rowOff>
    </xdr:from>
    <xdr:ext cx="405111" cy="259045"/>
    <xdr:sp macro="" textlink="">
      <xdr:nvSpPr>
        <xdr:cNvPr id="276" name="n_4aveValue【県民会館】&#10;有形固定資産減価償却率">
          <a:extLst>
            <a:ext uri="{FF2B5EF4-FFF2-40B4-BE49-F238E27FC236}">
              <a16:creationId xmlns:a16="http://schemas.microsoft.com/office/drawing/2014/main" id="{89ED878F-605D-4BDE-8BCA-E83B6E7412AD}"/>
            </a:ext>
          </a:extLst>
        </xdr:cNvPr>
        <xdr:cNvSpPr txBox="1"/>
      </xdr:nvSpPr>
      <xdr:spPr>
        <a:xfrm>
          <a:off x="848369" y="1269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C2BEB7DE-8309-4254-B9E3-872786997736}"/>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26256663-763D-438C-B24F-57A77E7C452F}"/>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D7C82643-B5A7-40A0-89DE-EE71F6545C6F}"/>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BFCEB5BD-351E-438C-B698-F1ED20C09F04}"/>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4BF8A558-0A78-4EDF-958E-F57EA6BA0DAD}"/>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147320</xdr:rowOff>
    </xdr:from>
    <xdr:to>
      <xdr:col>24</xdr:col>
      <xdr:colOff>114300</xdr:colOff>
      <xdr:row>79</xdr:row>
      <xdr:rowOff>77470</xdr:rowOff>
    </xdr:to>
    <xdr:sp macro="" textlink="">
      <xdr:nvSpPr>
        <xdr:cNvPr id="282" name="楕円 281">
          <a:extLst>
            <a:ext uri="{FF2B5EF4-FFF2-40B4-BE49-F238E27FC236}">
              <a16:creationId xmlns:a16="http://schemas.microsoft.com/office/drawing/2014/main" id="{E75C1A17-B7B1-4B5D-B9F6-5217F5FBF7F7}"/>
            </a:ext>
          </a:extLst>
        </xdr:cNvPr>
        <xdr:cNvSpPr/>
      </xdr:nvSpPr>
      <xdr:spPr>
        <a:xfrm>
          <a:off x="4124325" y="1277429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170197</xdr:rowOff>
    </xdr:from>
    <xdr:ext cx="405111" cy="259045"/>
    <xdr:sp macro="" textlink="">
      <xdr:nvSpPr>
        <xdr:cNvPr id="283" name="【県民会館】&#10;有形固定資産減価償却率該当値テキスト">
          <a:extLst>
            <a:ext uri="{FF2B5EF4-FFF2-40B4-BE49-F238E27FC236}">
              <a16:creationId xmlns:a16="http://schemas.microsoft.com/office/drawing/2014/main" id="{48A80BB9-0E9C-4806-8E68-9C91BF8DDD20}"/>
            </a:ext>
          </a:extLst>
        </xdr:cNvPr>
        <xdr:cNvSpPr txBox="1"/>
      </xdr:nvSpPr>
      <xdr:spPr>
        <a:xfrm>
          <a:off x="4229100" y="1262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101600</xdr:rowOff>
    </xdr:from>
    <xdr:to>
      <xdr:col>20</xdr:col>
      <xdr:colOff>38100</xdr:colOff>
      <xdr:row>79</xdr:row>
      <xdr:rowOff>31750</xdr:rowOff>
    </xdr:to>
    <xdr:sp macro="" textlink="">
      <xdr:nvSpPr>
        <xdr:cNvPr id="284" name="楕円 283">
          <a:extLst>
            <a:ext uri="{FF2B5EF4-FFF2-40B4-BE49-F238E27FC236}">
              <a16:creationId xmlns:a16="http://schemas.microsoft.com/office/drawing/2014/main" id="{478077B4-A4FA-40ED-880A-EE3A8E98F0C3}"/>
            </a:ext>
          </a:extLst>
        </xdr:cNvPr>
        <xdr:cNvSpPr/>
      </xdr:nvSpPr>
      <xdr:spPr>
        <a:xfrm>
          <a:off x="3381375" y="127349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152400</xdr:rowOff>
    </xdr:from>
    <xdr:to>
      <xdr:col>24</xdr:col>
      <xdr:colOff>63500</xdr:colOff>
      <xdr:row>79</xdr:row>
      <xdr:rowOff>26670</xdr:rowOff>
    </xdr:to>
    <xdr:cxnSp macro="">
      <xdr:nvCxnSpPr>
        <xdr:cNvPr id="285" name="直線コネクタ 284">
          <a:extLst>
            <a:ext uri="{FF2B5EF4-FFF2-40B4-BE49-F238E27FC236}">
              <a16:creationId xmlns:a16="http://schemas.microsoft.com/office/drawing/2014/main" id="{FFBFD6B8-E645-46DF-994A-BDC734CE75DC}"/>
            </a:ext>
          </a:extLst>
        </xdr:cNvPr>
        <xdr:cNvCxnSpPr/>
      </xdr:nvCxnSpPr>
      <xdr:spPr>
        <a:xfrm>
          <a:off x="3429000" y="12782550"/>
          <a:ext cx="752475"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53594</xdr:rowOff>
    </xdr:from>
    <xdr:to>
      <xdr:col>15</xdr:col>
      <xdr:colOff>101600</xdr:colOff>
      <xdr:row>78</xdr:row>
      <xdr:rowOff>155194</xdr:rowOff>
    </xdr:to>
    <xdr:sp macro="" textlink="">
      <xdr:nvSpPr>
        <xdr:cNvPr id="286" name="楕円 285">
          <a:extLst>
            <a:ext uri="{FF2B5EF4-FFF2-40B4-BE49-F238E27FC236}">
              <a16:creationId xmlns:a16="http://schemas.microsoft.com/office/drawing/2014/main" id="{063A8A13-05E9-4DD6-8ED5-7C67C2B5E9A3}"/>
            </a:ext>
          </a:extLst>
        </xdr:cNvPr>
        <xdr:cNvSpPr/>
      </xdr:nvSpPr>
      <xdr:spPr>
        <a:xfrm>
          <a:off x="2571750" y="1268056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104394</xdr:rowOff>
    </xdr:from>
    <xdr:to>
      <xdr:col>19</xdr:col>
      <xdr:colOff>177800</xdr:colOff>
      <xdr:row>78</xdr:row>
      <xdr:rowOff>152400</xdr:rowOff>
    </xdr:to>
    <xdr:cxnSp macro="">
      <xdr:nvCxnSpPr>
        <xdr:cNvPr id="287" name="直線コネクタ 286">
          <a:extLst>
            <a:ext uri="{FF2B5EF4-FFF2-40B4-BE49-F238E27FC236}">
              <a16:creationId xmlns:a16="http://schemas.microsoft.com/office/drawing/2014/main" id="{2C1CBCB7-D3B6-4E88-BC4E-5DDFDCA92AF2}"/>
            </a:ext>
          </a:extLst>
        </xdr:cNvPr>
        <xdr:cNvCxnSpPr/>
      </xdr:nvCxnSpPr>
      <xdr:spPr>
        <a:xfrm>
          <a:off x="2619375" y="12737719"/>
          <a:ext cx="809625" cy="4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10161</xdr:rowOff>
    </xdr:from>
    <xdr:to>
      <xdr:col>10</xdr:col>
      <xdr:colOff>165100</xdr:colOff>
      <xdr:row>78</xdr:row>
      <xdr:rowOff>111761</xdr:rowOff>
    </xdr:to>
    <xdr:sp macro="" textlink="">
      <xdr:nvSpPr>
        <xdr:cNvPr id="288" name="楕円 287">
          <a:extLst>
            <a:ext uri="{FF2B5EF4-FFF2-40B4-BE49-F238E27FC236}">
              <a16:creationId xmlns:a16="http://schemas.microsoft.com/office/drawing/2014/main" id="{F484BC01-97F3-431B-BCCB-4F80D53A47CE}"/>
            </a:ext>
          </a:extLst>
        </xdr:cNvPr>
        <xdr:cNvSpPr/>
      </xdr:nvSpPr>
      <xdr:spPr>
        <a:xfrm>
          <a:off x="1781175" y="1263713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60961</xdr:rowOff>
    </xdr:from>
    <xdr:to>
      <xdr:col>15</xdr:col>
      <xdr:colOff>50800</xdr:colOff>
      <xdr:row>78</xdr:row>
      <xdr:rowOff>104394</xdr:rowOff>
    </xdr:to>
    <xdr:cxnSp macro="">
      <xdr:nvCxnSpPr>
        <xdr:cNvPr id="289" name="直線コネクタ 288">
          <a:extLst>
            <a:ext uri="{FF2B5EF4-FFF2-40B4-BE49-F238E27FC236}">
              <a16:creationId xmlns:a16="http://schemas.microsoft.com/office/drawing/2014/main" id="{033BF424-D903-4785-A12D-79CEAA66266E}"/>
            </a:ext>
          </a:extLst>
        </xdr:cNvPr>
        <xdr:cNvCxnSpPr/>
      </xdr:nvCxnSpPr>
      <xdr:spPr>
        <a:xfrm>
          <a:off x="1828800" y="12694286"/>
          <a:ext cx="790575"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48277</xdr:rowOff>
    </xdr:from>
    <xdr:ext cx="405111" cy="259045"/>
    <xdr:sp macro="" textlink="">
      <xdr:nvSpPr>
        <xdr:cNvPr id="290" name="n_1mainValue【県民会館】&#10;有形固定資産減価償却率">
          <a:extLst>
            <a:ext uri="{FF2B5EF4-FFF2-40B4-BE49-F238E27FC236}">
              <a16:creationId xmlns:a16="http://schemas.microsoft.com/office/drawing/2014/main" id="{EF6E8494-4B45-4596-BA0F-1A153596594D}"/>
            </a:ext>
          </a:extLst>
        </xdr:cNvPr>
        <xdr:cNvSpPr txBox="1"/>
      </xdr:nvSpPr>
      <xdr:spPr>
        <a:xfrm>
          <a:off x="3239144" y="1251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271</xdr:rowOff>
    </xdr:from>
    <xdr:ext cx="405111" cy="259045"/>
    <xdr:sp macro="" textlink="">
      <xdr:nvSpPr>
        <xdr:cNvPr id="291" name="n_2mainValue【県民会館】&#10;有形固定資産減価償却率">
          <a:extLst>
            <a:ext uri="{FF2B5EF4-FFF2-40B4-BE49-F238E27FC236}">
              <a16:creationId xmlns:a16="http://schemas.microsoft.com/office/drawing/2014/main" id="{F30BC9AF-4A64-4A95-ADBC-11CED8C42EDD}"/>
            </a:ext>
          </a:extLst>
        </xdr:cNvPr>
        <xdr:cNvSpPr txBox="1"/>
      </xdr:nvSpPr>
      <xdr:spPr>
        <a:xfrm>
          <a:off x="2439044" y="12468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128288</xdr:rowOff>
    </xdr:from>
    <xdr:ext cx="405111" cy="259045"/>
    <xdr:sp macro="" textlink="">
      <xdr:nvSpPr>
        <xdr:cNvPr id="292" name="n_3mainValue【県民会館】&#10;有形固定資産減価償却率">
          <a:extLst>
            <a:ext uri="{FF2B5EF4-FFF2-40B4-BE49-F238E27FC236}">
              <a16:creationId xmlns:a16="http://schemas.microsoft.com/office/drawing/2014/main" id="{ADBB5BBC-2483-4008-9EB7-99A585AAC4CC}"/>
            </a:ext>
          </a:extLst>
        </xdr:cNvPr>
        <xdr:cNvSpPr txBox="1"/>
      </xdr:nvSpPr>
      <xdr:spPr>
        <a:xfrm>
          <a:off x="1648469" y="1243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a:extLst>
            <a:ext uri="{FF2B5EF4-FFF2-40B4-BE49-F238E27FC236}">
              <a16:creationId xmlns:a16="http://schemas.microsoft.com/office/drawing/2014/main" id="{C02B1FF8-6C19-4D7B-9ACC-F763B2C385C5}"/>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94" name="正方形/長方形 293">
          <a:extLst>
            <a:ext uri="{FF2B5EF4-FFF2-40B4-BE49-F238E27FC236}">
              <a16:creationId xmlns:a16="http://schemas.microsoft.com/office/drawing/2014/main" id="{4089D9D0-3988-4FDE-BF99-61964852500A}"/>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95" name="正方形/長方形 294">
          <a:extLst>
            <a:ext uri="{FF2B5EF4-FFF2-40B4-BE49-F238E27FC236}">
              <a16:creationId xmlns:a16="http://schemas.microsoft.com/office/drawing/2014/main" id="{1655C842-059D-4C47-84D5-F7822A80807B}"/>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96" name="正方形/長方形 295">
          <a:extLst>
            <a:ext uri="{FF2B5EF4-FFF2-40B4-BE49-F238E27FC236}">
              <a16:creationId xmlns:a16="http://schemas.microsoft.com/office/drawing/2014/main" id="{9E97BAF8-3B52-4009-B1BA-1D54129131C7}"/>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97" name="正方形/長方形 296">
          <a:extLst>
            <a:ext uri="{FF2B5EF4-FFF2-40B4-BE49-F238E27FC236}">
              <a16:creationId xmlns:a16="http://schemas.microsoft.com/office/drawing/2014/main" id="{D338196E-505F-436B-93AF-E74653745554}"/>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8" name="正方形/長方形 297">
          <a:extLst>
            <a:ext uri="{FF2B5EF4-FFF2-40B4-BE49-F238E27FC236}">
              <a16:creationId xmlns:a16="http://schemas.microsoft.com/office/drawing/2014/main" id="{1DBD0D6C-578F-4CB2-B635-E93CE117AA66}"/>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9" name="テキスト ボックス 298">
          <a:extLst>
            <a:ext uri="{FF2B5EF4-FFF2-40B4-BE49-F238E27FC236}">
              <a16:creationId xmlns:a16="http://schemas.microsoft.com/office/drawing/2014/main" id="{C1EED495-DBF0-4A33-A454-90D61D00AA66}"/>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0" name="直線コネクタ 299">
          <a:extLst>
            <a:ext uri="{FF2B5EF4-FFF2-40B4-BE49-F238E27FC236}">
              <a16:creationId xmlns:a16="http://schemas.microsoft.com/office/drawing/2014/main" id="{DA78AF21-0D5F-4B44-B4CA-B0A6B523B7D5}"/>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1" name="直線コネクタ 300">
          <a:extLst>
            <a:ext uri="{FF2B5EF4-FFF2-40B4-BE49-F238E27FC236}">
              <a16:creationId xmlns:a16="http://schemas.microsoft.com/office/drawing/2014/main" id="{F2D2B159-7FDD-432B-BF25-3DD582DD8F2E}"/>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2" name="テキスト ボックス 301">
          <a:extLst>
            <a:ext uri="{FF2B5EF4-FFF2-40B4-BE49-F238E27FC236}">
              <a16:creationId xmlns:a16="http://schemas.microsoft.com/office/drawing/2014/main" id="{DCD9C87D-FEB7-4C1B-8CAD-9A67427D0E78}"/>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3" name="直線コネクタ 302">
          <a:extLst>
            <a:ext uri="{FF2B5EF4-FFF2-40B4-BE49-F238E27FC236}">
              <a16:creationId xmlns:a16="http://schemas.microsoft.com/office/drawing/2014/main" id="{EDF0DCF4-C3A8-4EE4-9649-2A73F35D6723}"/>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4" name="テキスト ボックス 303">
          <a:extLst>
            <a:ext uri="{FF2B5EF4-FFF2-40B4-BE49-F238E27FC236}">
              <a16:creationId xmlns:a16="http://schemas.microsoft.com/office/drawing/2014/main" id="{EF82D3A5-D8F8-4A69-863A-AD66286800DE}"/>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5" name="直線コネクタ 304">
          <a:extLst>
            <a:ext uri="{FF2B5EF4-FFF2-40B4-BE49-F238E27FC236}">
              <a16:creationId xmlns:a16="http://schemas.microsoft.com/office/drawing/2014/main" id="{155289B2-9D82-4C04-9776-544D36601B82}"/>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6" name="テキスト ボックス 305">
          <a:extLst>
            <a:ext uri="{FF2B5EF4-FFF2-40B4-BE49-F238E27FC236}">
              <a16:creationId xmlns:a16="http://schemas.microsoft.com/office/drawing/2014/main" id="{335BD030-B15B-4036-B51D-B474474E133F}"/>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7" name="直線コネクタ 306">
          <a:extLst>
            <a:ext uri="{FF2B5EF4-FFF2-40B4-BE49-F238E27FC236}">
              <a16:creationId xmlns:a16="http://schemas.microsoft.com/office/drawing/2014/main" id="{B3E2EBD8-1CF3-4EE7-AA4C-E5BDF75888B0}"/>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8" name="テキスト ボックス 307">
          <a:extLst>
            <a:ext uri="{FF2B5EF4-FFF2-40B4-BE49-F238E27FC236}">
              <a16:creationId xmlns:a16="http://schemas.microsoft.com/office/drawing/2014/main" id="{3ED7B2D9-A6E9-4FC7-A0C4-2FB155DD0303}"/>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9" name="直線コネクタ 308">
          <a:extLst>
            <a:ext uri="{FF2B5EF4-FFF2-40B4-BE49-F238E27FC236}">
              <a16:creationId xmlns:a16="http://schemas.microsoft.com/office/drawing/2014/main" id="{D740873D-E3CA-4E9C-9050-48F23E52F80F}"/>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0" name="テキスト ボックス 309">
          <a:extLst>
            <a:ext uri="{FF2B5EF4-FFF2-40B4-BE49-F238E27FC236}">
              <a16:creationId xmlns:a16="http://schemas.microsoft.com/office/drawing/2014/main" id="{DAC17A50-7487-4B94-967D-4D5E4E278E52}"/>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1" name="直線コネクタ 310">
          <a:extLst>
            <a:ext uri="{FF2B5EF4-FFF2-40B4-BE49-F238E27FC236}">
              <a16:creationId xmlns:a16="http://schemas.microsoft.com/office/drawing/2014/main" id="{91DF8724-EA42-48E9-BE1F-4CFABB7E3AC9}"/>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2" name="テキスト ボックス 311">
          <a:extLst>
            <a:ext uri="{FF2B5EF4-FFF2-40B4-BE49-F238E27FC236}">
              <a16:creationId xmlns:a16="http://schemas.microsoft.com/office/drawing/2014/main" id="{695C9235-3649-4C61-A2D8-3436AD2F2560}"/>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a:extLst>
            <a:ext uri="{FF2B5EF4-FFF2-40B4-BE49-F238E27FC236}">
              <a16:creationId xmlns:a16="http://schemas.microsoft.com/office/drawing/2014/main" id="{D0AAC1B1-DAD1-496C-B3B3-972C907E7A97}"/>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a:extLst>
            <a:ext uri="{FF2B5EF4-FFF2-40B4-BE49-F238E27FC236}">
              <a16:creationId xmlns:a16="http://schemas.microsoft.com/office/drawing/2014/main" id="{DF7B8BAF-E19C-4DB0-A2B4-456496FDAB27}"/>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県民会館】&#10;一人当たり面積グラフ枠">
          <a:extLst>
            <a:ext uri="{FF2B5EF4-FFF2-40B4-BE49-F238E27FC236}">
              <a16:creationId xmlns:a16="http://schemas.microsoft.com/office/drawing/2014/main" id="{1EC2B6CC-306F-41A4-930D-0EC131D57A22}"/>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119743</xdr:rowOff>
    </xdr:from>
    <xdr:to>
      <xdr:col>54</xdr:col>
      <xdr:colOff>189865</xdr:colOff>
      <xdr:row>86</xdr:row>
      <xdr:rowOff>119743</xdr:rowOff>
    </xdr:to>
    <xdr:cxnSp macro="">
      <xdr:nvCxnSpPr>
        <xdr:cNvPr id="316" name="直線コネクタ 315">
          <a:extLst>
            <a:ext uri="{FF2B5EF4-FFF2-40B4-BE49-F238E27FC236}">
              <a16:creationId xmlns:a16="http://schemas.microsoft.com/office/drawing/2014/main" id="{37C10056-483B-4F41-B842-46512833CE88}"/>
            </a:ext>
          </a:extLst>
        </xdr:cNvPr>
        <xdr:cNvCxnSpPr/>
      </xdr:nvCxnSpPr>
      <xdr:spPr>
        <a:xfrm flipV="1">
          <a:off x="9427845" y="12753068"/>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123570</xdr:rowOff>
    </xdr:from>
    <xdr:ext cx="469744" cy="259045"/>
    <xdr:sp macro="" textlink="">
      <xdr:nvSpPr>
        <xdr:cNvPr id="317" name="【県民会館】&#10;一人当たり面積最小値テキスト">
          <a:extLst>
            <a:ext uri="{FF2B5EF4-FFF2-40B4-BE49-F238E27FC236}">
              <a16:creationId xmlns:a16="http://schemas.microsoft.com/office/drawing/2014/main" id="{6F2D50F9-650B-4548-96EC-D0E473CE35A7}"/>
            </a:ext>
          </a:extLst>
        </xdr:cNvPr>
        <xdr:cNvSpPr txBox="1"/>
      </xdr:nvSpPr>
      <xdr:spPr>
        <a:xfrm>
          <a:off x="9477375" y="1405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119743</xdr:rowOff>
    </xdr:from>
    <xdr:to>
      <xdr:col>55</xdr:col>
      <xdr:colOff>88900</xdr:colOff>
      <xdr:row>86</xdr:row>
      <xdr:rowOff>119743</xdr:rowOff>
    </xdr:to>
    <xdr:cxnSp macro="">
      <xdr:nvCxnSpPr>
        <xdr:cNvPr id="318" name="直線コネクタ 317">
          <a:extLst>
            <a:ext uri="{FF2B5EF4-FFF2-40B4-BE49-F238E27FC236}">
              <a16:creationId xmlns:a16="http://schemas.microsoft.com/office/drawing/2014/main" id="{44953B83-B8B0-41B1-8363-BB58A0820C00}"/>
            </a:ext>
          </a:extLst>
        </xdr:cNvPr>
        <xdr:cNvCxnSpPr/>
      </xdr:nvCxnSpPr>
      <xdr:spPr>
        <a:xfrm>
          <a:off x="9363075" y="1404846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66420</xdr:rowOff>
    </xdr:from>
    <xdr:ext cx="469744" cy="259045"/>
    <xdr:sp macro="" textlink="">
      <xdr:nvSpPr>
        <xdr:cNvPr id="319" name="【県民会館】&#10;一人当たり面積最大値テキスト">
          <a:extLst>
            <a:ext uri="{FF2B5EF4-FFF2-40B4-BE49-F238E27FC236}">
              <a16:creationId xmlns:a16="http://schemas.microsoft.com/office/drawing/2014/main" id="{F3EC2F73-AD43-42E5-980C-71914551E78B}"/>
            </a:ext>
          </a:extLst>
        </xdr:cNvPr>
        <xdr:cNvSpPr txBox="1"/>
      </xdr:nvSpPr>
      <xdr:spPr>
        <a:xfrm>
          <a:off x="9477375" y="1253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119743</xdr:rowOff>
    </xdr:from>
    <xdr:to>
      <xdr:col>55</xdr:col>
      <xdr:colOff>88900</xdr:colOff>
      <xdr:row>78</xdr:row>
      <xdr:rowOff>119743</xdr:rowOff>
    </xdr:to>
    <xdr:cxnSp macro="">
      <xdr:nvCxnSpPr>
        <xdr:cNvPr id="320" name="直線コネクタ 319">
          <a:extLst>
            <a:ext uri="{FF2B5EF4-FFF2-40B4-BE49-F238E27FC236}">
              <a16:creationId xmlns:a16="http://schemas.microsoft.com/office/drawing/2014/main" id="{5498823F-7875-46C0-93DF-B769A9270854}"/>
            </a:ext>
          </a:extLst>
        </xdr:cNvPr>
        <xdr:cNvCxnSpPr/>
      </xdr:nvCxnSpPr>
      <xdr:spPr>
        <a:xfrm>
          <a:off x="9363075" y="1275306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84</xdr:row>
      <xdr:rowOff>80027</xdr:rowOff>
    </xdr:from>
    <xdr:ext cx="469744" cy="259045"/>
    <xdr:sp macro="" textlink="">
      <xdr:nvSpPr>
        <xdr:cNvPr id="321" name="【県民会館】&#10;一人当たり面積平均値テキスト">
          <a:extLst>
            <a:ext uri="{FF2B5EF4-FFF2-40B4-BE49-F238E27FC236}">
              <a16:creationId xmlns:a16="http://schemas.microsoft.com/office/drawing/2014/main" id="{114B764A-6D58-485D-A4DF-427EAA5AAC6F}"/>
            </a:ext>
          </a:extLst>
        </xdr:cNvPr>
        <xdr:cNvSpPr txBox="1"/>
      </xdr:nvSpPr>
      <xdr:spPr>
        <a:xfrm>
          <a:off x="9477375" y="13684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22" name="フローチャート: 判断 321">
          <a:extLst>
            <a:ext uri="{FF2B5EF4-FFF2-40B4-BE49-F238E27FC236}">
              <a16:creationId xmlns:a16="http://schemas.microsoft.com/office/drawing/2014/main" id="{04A024CE-C3A0-4D9A-BF8B-1FF695A244EE}"/>
            </a:ext>
          </a:extLst>
        </xdr:cNvPr>
        <xdr:cNvSpPr/>
      </xdr:nvSpPr>
      <xdr:spPr>
        <a:xfrm>
          <a:off x="9401175" y="13706475"/>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68943</xdr:rowOff>
    </xdr:from>
    <xdr:to>
      <xdr:col>50</xdr:col>
      <xdr:colOff>165100</xdr:colOff>
      <xdr:row>84</xdr:row>
      <xdr:rowOff>170543</xdr:rowOff>
    </xdr:to>
    <xdr:sp macro="" textlink="">
      <xdr:nvSpPr>
        <xdr:cNvPr id="323" name="フローチャート: 判断 322">
          <a:extLst>
            <a:ext uri="{FF2B5EF4-FFF2-40B4-BE49-F238E27FC236}">
              <a16:creationId xmlns:a16="http://schemas.microsoft.com/office/drawing/2014/main" id="{1E8111EC-B385-4A96-82BA-526AC1CAB5B3}"/>
            </a:ext>
          </a:extLst>
        </xdr:cNvPr>
        <xdr:cNvSpPr/>
      </xdr:nvSpPr>
      <xdr:spPr>
        <a:xfrm>
          <a:off x="8639175" y="1366746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161670</xdr:rowOff>
    </xdr:from>
    <xdr:ext cx="469744" cy="259045"/>
    <xdr:sp macro="" textlink="">
      <xdr:nvSpPr>
        <xdr:cNvPr id="324" name="n_1aveValue【県民会館】&#10;一人当たり面積">
          <a:extLst>
            <a:ext uri="{FF2B5EF4-FFF2-40B4-BE49-F238E27FC236}">
              <a16:creationId xmlns:a16="http://schemas.microsoft.com/office/drawing/2014/main" id="{58B762CC-CB7D-41D7-823C-F036DAD20A71}"/>
            </a:ext>
          </a:extLst>
        </xdr:cNvPr>
        <xdr:cNvSpPr txBox="1"/>
      </xdr:nvSpPr>
      <xdr:spPr>
        <a:xfrm>
          <a:off x="8458277" y="1376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36286</xdr:rowOff>
    </xdr:from>
    <xdr:to>
      <xdr:col>46</xdr:col>
      <xdr:colOff>38100</xdr:colOff>
      <xdr:row>84</xdr:row>
      <xdr:rowOff>137886</xdr:rowOff>
    </xdr:to>
    <xdr:sp macro="" textlink="">
      <xdr:nvSpPr>
        <xdr:cNvPr id="325" name="フローチャート: 判断 324">
          <a:extLst>
            <a:ext uri="{FF2B5EF4-FFF2-40B4-BE49-F238E27FC236}">
              <a16:creationId xmlns:a16="http://schemas.microsoft.com/office/drawing/2014/main" id="{BF410590-6491-4AC8-B385-AEE61385CB73}"/>
            </a:ext>
          </a:extLst>
        </xdr:cNvPr>
        <xdr:cNvSpPr/>
      </xdr:nvSpPr>
      <xdr:spPr>
        <a:xfrm>
          <a:off x="7839075" y="1363798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129013</xdr:rowOff>
    </xdr:from>
    <xdr:ext cx="469744" cy="259045"/>
    <xdr:sp macro="" textlink="">
      <xdr:nvSpPr>
        <xdr:cNvPr id="326" name="n_2aveValue【県民会館】&#10;一人当たり面積">
          <a:extLst>
            <a:ext uri="{FF2B5EF4-FFF2-40B4-BE49-F238E27FC236}">
              <a16:creationId xmlns:a16="http://schemas.microsoft.com/office/drawing/2014/main" id="{F7EC46AB-8BFE-4DF6-9E6B-E399B39AD400}"/>
            </a:ext>
          </a:extLst>
        </xdr:cNvPr>
        <xdr:cNvSpPr txBox="1"/>
      </xdr:nvSpPr>
      <xdr:spPr>
        <a:xfrm>
          <a:off x="7677227" y="137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77107</xdr:rowOff>
    </xdr:from>
    <xdr:to>
      <xdr:col>41</xdr:col>
      <xdr:colOff>101600</xdr:colOff>
      <xdr:row>84</xdr:row>
      <xdr:rowOff>7257</xdr:rowOff>
    </xdr:to>
    <xdr:sp macro="" textlink="">
      <xdr:nvSpPr>
        <xdr:cNvPr id="327" name="フローチャート: 判断 326">
          <a:extLst>
            <a:ext uri="{FF2B5EF4-FFF2-40B4-BE49-F238E27FC236}">
              <a16:creationId xmlns:a16="http://schemas.microsoft.com/office/drawing/2014/main" id="{B65D27B1-F2D8-46F1-A721-37BFB63BAA9E}"/>
            </a:ext>
          </a:extLst>
        </xdr:cNvPr>
        <xdr:cNvSpPr/>
      </xdr:nvSpPr>
      <xdr:spPr>
        <a:xfrm>
          <a:off x="7029450" y="1351688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169834</xdr:rowOff>
    </xdr:from>
    <xdr:ext cx="469744" cy="259045"/>
    <xdr:sp macro="" textlink="">
      <xdr:nvSpPr>
        <xdr:cNvPr id="328" name="n_3aveValue【県民会館】&#10;一人当たり面積">
          <a:extLst>
            <a:ext uri="{FF2B5EF4-FFF2-40B4-BE49-F238E27FC236}">
              <a16:creationId xmlns:a16="http://schemas.microsoft.com/office/drawing/2014/main" id="{D6E322E9-EF33-41FA-B83C-B03EAF6BF0DB}"/>
            </a:ext>
          </a:extLst>
        </xdr:cNvPr>
        <xdr:cNvSpPr txBox="1"/>
      </xdr:nvSpPr>
      <xdr:spPr>
        <a:xfrm>
          <a:off x="6867602" y="1360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84</xdr:row>
      <xdr:rowOff>68943</xdr:rowOff>
    </xdr:from>
    <xdr:to>
      <xdr:col>36</xdr:col>
      <xdr:colOff>165100</xdr:colOff>
      <xdr:row>84</xdr:row>
      <xdr:rowOff>170543</xdr:rowOff>
    </xdr:to>
    <xdr:sp macro="" textlink="">
      <xdr:nvSpPr>
        <xdr:cNvPr id="329" name="フローチャート: 判断 328">
          <a:extLst>
            <a:ext uri="{FF2B5EF4-FFF2-40B4-BE49-F238E27FC236}">
              <a16:creationId xmlns:a16="http://schemas.microsoft.com/office/drawing/2014/main" id="{B2143741-8DF5-4663-A1EA-39AF87332439}"/>
            </a:ext>
          </a:extLst>
        </xdr:cNvPr>
        <xdr:cNvSpPr/>
      </xdr:nvSpPr>
      <xdr:spPr>
        <a:xfrm>
          <a:off x="6238875" y="1366746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83</xdr:row>
      <xdr:rowOff>15620</xdr:rowOff>
    </xdr:from>
    <xdr:ext cx="469744" cy="259045"/>
    <xdr:sp macro="" textlink="">
      <xdr:nvSpPr>
        <xdr:cNvPr id="330" name="n_4aveValue【県民会館】&#10;一人当たり面積">
          <a:extLst>
            <a:ext uri="{FF2B5EF4-FFF2-40B4-BE49-F238E27FC236}">
              <a16:creationId xmlns:a16="http://schemas.microsoft.com/office/drawing/2014/main" id="{288C920A-8B75-420C-A79A-7F725635709E}"/>
            </a:ext>
          </a:extLst>
        </xdr:cNvPr>
        <xdr:cNvSpPr txBox="1"/>
      </xdr:nvSpPr>
      <xdr:spPr>
        <a:xfrm>
          <a:off x="6067502" y="1345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78980EF-42C9-42F1-BEC6-20D949402DC8}"/>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EDEAFD5-F5F3-474C-9FC9-7F534D157A43}"/>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14F7DF8D-9BAD-404E-9158-4CA15972FAB7}"/>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B3EDD9B-444B-47F6-8819-3E6CDA1BDE76}"/>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BF82272E-E08B-4154-A26E-540F3E43C95D}"/>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68943</xdr:rowOff>
    </xdr:from>
    <xdr:to>
      <xdr:col>55</xdr:col>
      <xdr:colOff>50800</xdr:colOff>
      <xdr:row>78</xdr:row>
      <xdr:rowOff>170543</xdr:rowOff>
    </xdr:to>
    <xdr:sp macro="" textlink="">
      <xdr:nvSpPr>
        <xdr:cNvPr id="336" name="楕円 335">
          <a:extLst>
            <a:ext uri="{FF2B5EF4-FFF2-40B4-BE49-F238E27FC236}">
              <a16:creationId xmlns:a16="http://schemas.microsoft.com/office/drawing/2014/main" id="{CD63EEFA-E54D-4387-8BBA-20589241C7A4}"/>
            </a:ext>
          </a:extLst>
        </xdr:cNvPr>
        <xdr:cNvSpPr/>
      </xdr:nvSpPr>
      <xdr:spPr>
        <a:xfrm>
          <a:off x="9401175" y="12695918"/>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21970</xdr:rowOff>
    </xdr:from>
    <xdr:ext cx="469744" cy="259045"/>
    <xdr:sp macro="" textlink="">
      <xdr:nvSpPr>
        <xdr:cNvPr id="337" name="【県民会館】&#10;一人当たり面積該当値テキスト">
          <a:extLst>
            <a:ext uri="{FF2B5EF4-FFF2-40B4-BE49-F238E27FC236}">
              <a16:creationId xmlns:a16="http://schemas.microsoft.com/office/drawing/2014/main" id="{757FF21C-3A85-42C2-A352-780DBB2DEC66}"/>
            </a:ext>
          </a:extLst>
        </xdr:cNvPr>
        <xdr:cNvSpPr txBox="1"/>
      </xdr:nvSpPr>
      <xdr:spPr>
        <a:xfrm>
          <a:off x="9477375" y="1265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68943</xdr:rowOff>
    </xdr:from>
    <xdr:to>
      <xdr:col>50</xdr:col>
      <xdr:colOff>165100</xdr:colOff>
      <xdr:row>78</xdr:row>
      <xdr:rowOff>170543</xdr:rowOff>
    </xdr:to>
    <xdr:sp macro="" textlink="">
      <xdr:nvSpPr>
        <xdr:cNvPr id="338" name="楕円 337">
          <a:extLst>
            <a:ext uri="{FF2B5EF4-FFF2-40B4-BE49-F238E27FC236}">
              <a16:creationId xmlns:a16="http://schemas.microsoft.com/office/drawing/2014/main" id="{31ECB5FC-0D5C-4896-B115-7FC6F83EF4A2}"/>
            </a:ext>
          </a:extLst>
        </xdr:cNvPr>
        <xdr:cNvSpPr/>
      </xdr:nvSpPr>
      <xdr:spPr>
        <a:xfrm>
          <a:off x="8639175" y="1269591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119743</xdr:rowOff>
    </xdr:from>
    <xdr:to>
      <xdr:col>55</xdr:col>
      <xdr:colOff>0</xdr:colOff>
      <xdr:row>78</xdr:row>
      <xdr:rowOff>119743</xdr:rowOff>
    </xdr:to>
    <xdr:cxnSp macro="">
      <xdr:nvCxnSpPr>
        <xdr:cNvPr id="339" name="直線コネクタ 338">
          <a:extLst>
            <a:ext uri="{FF2B5EF4-FFF2-40B4-BE49-F238E27FC236}">
              <a16:creationId xmlns:a16="http://schemas.microsoft.com/office/drawing/2014/main" id="{F9E0B8DC-6B16-4A18-A1B7-BC81A0CBFC61}"/>
            </a:ext>
          </a:extLst>
        </xdr:cNvPr>
        <xdr:cNvCxnSpPr/>
      </xdr:nvCxnSpPr>
      <xdr:spPr>
        <a:xfrm>
          <a:off x="8686800" y="1275306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85271</xdr:rowOff>
    </xdr:from>
    <xdr:to>
      <xdr:col>46</xdr:col>
      <xdr:colOff>38100</xdr:colOff>
      <xdr:row>79</xdr:row>
      <xdr:rowOff>15421</xdr:rowOff>
    </xdr:to>
    <xdr:sp macro="" textlink="">
      <xdr:nvSpPr>
        <xdr:cNvPr id="340" name="楕円 339">
          <a:extLst>
            <a:ext uri="{FF2B5EF4-FFF2-40B4-BE49-F238E27FC236}">
              <a16:creationId xmlns:a16="http://schemas.microsoft.com/office/drawing/2014/main" id="{C05C4977-DAD3-4D5F-B745-A1B22AEB16B7}"/>
            </a:ext>
          </a:extLst>
        </xdr:cNvPr>
        <xdr:cNvSpPr/>
      </xdr:nvSpPr>
      <xdr:spPr>
        <a:xfrm>
          <a:off x="7839075" y="12718596"/>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119743</xdr:rowOff>
    </xdr:from>
    <xdr:to>
      <xdr:col>50</xdr:col>
      <xdr:colOff>114300</xdr:colOff>
      <xdr:row>78</xdr:row>
      <xdr:rowOff>136071</xdr:rowOff>
    </xdr:to>
    <xdr:cxnSp macro="">
      <xdr:nvCxnSpPr>
        <xdr:cNvPr id="341" name="直線コネクタ 340">
          <a:extLst>
            <a:ext uri="{FF2B5EF4-FFF2-40B4-BE49-F238E27FC236}">
              <a16:creationId xmlns:a16="http://schemas.microsoft.com/office/drawing/2014/main" id="{0E633A48-166F-4758-A4EB-A7DD7C1A0410}"/>
            </a:ext>
          </a:extLst>
        </xdr:cNvPr>
        <xdr:cNvCxnSpPr/>
      </xdr:nvCxnSpPr>
      <xdr:spPr>
        <a:xfrm flipV="1">
          <a:off x="7886700" y="12753068"/>
          <a:ext cx="800100" cy="1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85271</xdr:rowOff>
    </xdr:from>
    <xdr:to>
      <xdr:col>41</xdr:col>
      <xdr:colOff>101600</xdr:colOff>
      <xdr:row>79</xdr:row>
      <xdr:rowOff>15421</xdr:rowOff>
    </xdr:to>
    <xdr:sp macro="" textlink="">
      <xdr:nvSpPr>
        <xdr:cNvPr id="342" name="楕円 341">
          <a:extLst>
            <a:ext uri="{FF2B5EF4-FFF2-40B4-BE49-F238E27FC236}">
              <a16:creationId xmlns:a16="http://schemas.microsoft.com/office/drawing/2014/main" id="{5A827811-9859-4DF7-AFD6-CD2C0A6B4D3B}"/>
            </a:ext>
          </a:extLst>
        </xdr:cNvPr>
        <xdr:cNvSpPr/>
      </xdr:nvSpPr>
      <xdr:spPr>
        <a:xfrm>
          <a:off x="7029450" y="12718596"/>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136071</xdr:rowOff>
    </xdr:from>
    <xdr:to>
      <xdr:col>45</xdr:col>
      <xdr:colOff>177800</xdr:colOff>
      <xdr:row>78</xdr:row>
      <xdr:rowOff>136071</xdr:rowOff>
    </xdr:to>
    <xdr:cxnSp macro="">
      <xdr:nvCxnSpPr>
        <xdr:cNvPr id="343" name="直線コネクタ 342">
          <a:extLst>
            <a:ext uri="{FF2B5EF4-FFF2-40B4-BE49-F238E27FC236}">
              <a16:creationId xmlns:a16="http://schemas.microsoft.com/office/drawing/2014/main" id="{4DAD1E35-0F91-481C-B450-4B3A7E35B833}"/>
            </a:ext>
          </a:extLst>
        </xdr:cNvPr>
        <xdr:cNvCxnSpPr/>
      </xdr:nvCxnSpPr>
      <xdr:spPr>
        <a:xfrm>
          <a:off x="7077075" y="12766221"/>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77</xdr:row>
      <xdr:rowOff>15620</xdr:rowOff>
    </xdr:from>
    <xdr:ext cx="469744" cy="259045"/>
    <xdr:sp macro="" textlink="">
      <xdr:nvSpPr>
        <xdr:cNvPr id="344" name="n_1mainValue【県民会館】&#10;一人当たり面積">
          <a:extLst>
            <a:ext uri="{FF2B5EF4-FFF2-40B4-BE49-F238E27FC236}">
              <a16:creationId xmlns:a16="http://schemas.microsoft.com/office/drawing/2014/main" id="{5527EE82-E606-4473-9B4A-3EAC25342595}"/>
            </a:ext>
          </a:extLst>
        </xdr:cNvPr>
        <xdr:cNvSpPr txBox="1"/>
      </xdr:nvSpPr>
      <xdr:spPr>
        <a:xfrm>
          <a:off x="8458277" y="1248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31948</xdr:rowOff>
    </xdr:from>
    <xdr:ext cx="469744" cy="259045"/>
    <xdr:sp macro="" textlink="">
      <xdr:nvSpPr>
        <xdr:cNvPr id="345" name="n_2mainValue【県民会館】&#10;一人当たり面積">
          <a:extLst>
            <a:ext uri="{FF2B5EF4-FFF2-40B4-BE49-F238E27FC236}">
              <a16:creationId xmlns:a16="http://schemas.microsoft.com/office/drawing/2014/main" id="{886F30E7-8C8C-44D8-8622-5CEFAEA7E4D5}"/>
            </a:ext>
          </a:extLst>
        </xdr:cNvPr>
        <xdr:cNvSpPr txBox="1"/>
      </xdr:nvSpPr>
      <xdr:spPr>
        <a:xfrm>
          <a:off x="7677227" y="1249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31948</xdr:rowOff>
    </xdr:from>
    <xdr:ext cx="469744" cy="259045"/>
    <xdr:sp macro="" textlink="">
      <xdr:nvSpPr>
        <xdr:cNvPr id="346" name="n_3mainValue【県民会館】&#10;一人当たり面積">
          <a:extLst>
            <a:ext uri="{FF2B5EF4-FFF2-40B4-BE49-F238E27FC236}">
              <a16:creationId xmlns:a16="http://schemas.microsoft.com/office/drawing/2014/main" id="{873DFA9C-00CF-45D9-B6E1-2CEEE7F210C8}"/>
            </a:ext>
          </a:extLst>
        </xdr:cNvPr>
        <xdr:cNvSpPr txBox="1"/>
      </xdr:nvSpPr>
      <xdr:spPr>
        <a:xfrm>
          <a:off x="6867602" y="1249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7A5D8C90-5FFE-49D7-9D09-7AC350C71892}"/>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48" name="正方形/長方形 347">
          <a:extLst>
            <a:ext uri="{FF2B5EF4-FFF2-40B4-BE49-F238E27FC236}">
              <a16:creationId xmlns:a16="http://schemas.microsoft.com/office/drawing/2014/main" id="{C9F16C27-D0F5-41AF-B784-2CABCCDB211D}"/>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49" name="正方形/長方形 348">
          <a:extLst>
            <a:ext uri="{FF2B5EF4-FFF2-40B4-BE49-F238E27FC236}">
              <a16:creationId xmlns:a16="http://schemas.microsoft.com/office/drawing/2014/main" id="{17870760-F4E5-464F-8471-8EECB5A28E78}"/>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50" name="正方形/長方形 349">
          <a:extLst>
            <a:ext uri="{FF2B5EF4-FFF2-40B4-BE49-F238E27FC236}">
              <a16:creationId xmlns:a16="http://schemas.microsoft.com/office/drawing/2014/main" id="{02513C71-C779-4A29-A51D-91AC64DB170A}"/>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51" name="正方形/長方形 350">
          <a:extLst>
            <a:ext uri="{FF2B5EF4-FFF2-40B4-BE49-F238E27FC236}">
              <a16:creationId xmlns:a16="http://schemas.microsoft.com/office/drawing/2014/main" id="{04FF0F20-90A6-489F-930C-593E590B80C1}"/>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a:extLst>
            <a:ext uri="{FF2B5EF4-FFF2-40B4-BE49-F238E27FC236}">
              <a16:creationId xmlns:a16="http://schemas.microsoft.com/office/drawing/2014/main" id="{C8DED824-2CB2-4A92-AFEF-44B2943E44F0}"/>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3" name="テキスト ボックス 352">
          <a:extLst>
            <a:ext uri="{FF2B5EF4-FFF2-40B4-BE49-F238E27FC236}">
              <a16:creationId xmlns:a16="http://schemas.microsoft.com/office/drawing/2014/main" id="{007A8833-053E-4100-8894-B48AF9901F14}"/>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4" name="直線コネクタ 353">
          <a:extLst>
            <a:ext uri="{FF2B5EF4-FFF2-40B4-BE49-F238E27FC236}">
              <a16:creationId xmlns:a16="http://schemas.microsoft.com/office/drawing/2014/main" id="{969EB025-2F58-43E8-BD71-45B41805FDBE}"/>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5" name="テキスト ボックス 354">
          <a:extLst>
            <a:ext uri="{FF2B5EF4-FFF2-40B4-BE49-F238E27FC236}">
              <a16:creationId xmlns:a16="http://schemas.microsoft.com/office/drawing/2014/main" id="{61AC5E75-8902-4CC4-8A5A-C9072F6F870F}"/>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a:extLst>
            <a:ext uri="{FF2B5EF4-FFF2-40B4-BE49-F238E27FC236}">
              <a16:creationId xmlns:a16="http://schemas.microsoft.com/office/drawing/2014/main" id="{5661D62A-A297-4B23-82CE-86C5FA75797F}"/>
            </a:ext>
          </a:extLst>
        </xdr:cNvPr>
        <xdr:cNvCxnSpPr/>
      </xdr:nvCxnSpPr>
      <xdr:spPr>
        <a:xfrm>
          <a:off x="685800" y="1768520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57" name="テキスト ボックス 356">
          <a:extLst>
            <a:ext uri="{FF2B5EF4-FFF2-40B4-BE49-F238E27FC236}">
              <a16:creationId xmlns:a16="http://schemas.microsoft.com/office/drawing/2014/main" id="{EC3EA93C-D3E4-404A-A099-77B50BB0AF07}"/>
            </a:ext>
          </a:extLst>
        </xdr:cNvPr>
        <xdr:cNvSpPr txBox="1"/>
      </xdr:nvSpPr>
      <xdr:spPr>
        <a:xfrm>
          <a:off x="339891" y="1755568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a:extLst>
            <a:ext uri="{FF2B5EF4-FFF2-40B4-BE49-F238E27FC236}">
              <a16:creationId xmlns:a16="http://schemas.microsoft.com/office/drawing/2014/main" id="{240FF547-3D45-4DA4-B902-22A279DA11C0}"/>
            </a:ext>
          </a:extLst>
        </xdr:cNvPr>
        <xdr:cNvCxnSpPr/>
      </xdr:nvCxnSpPr>
      <xdr:spPr>
        <a:xfrm>
          <a:off x="685800" y="17374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a:extLst>
            <a:ext uri="{FF2B5EF4-FFF2-40B4-BE49-F238E27FC236}">
              <a16:creationId xmlns:a16="http://schemas.microsoft.com/office/drawing/2014/main" id="{F348B8E3-DBFE-48D6-A717-52EAFC45548A}"/>
            </a:ext>
          </a:extLst>
        </xdr:cNvPr>
        <xdr:cNvSpPr txBox="1"/>
      </xdr:nvSpPr>
      <xdr:spPr>
        <a:xfrm>
          <a:off x="339891" y="172481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a:extLst>
            <a:ext uri="{FF2B5EF4-FFF2-40B4-BE49-F238E27FC236}">
              <a16:creationId xmlns:a16="http://schemas.microsoft.com/office/drawing/2014/main" id="{AD4BE3F2-4587-4874-9287-449784F95DFF}"/>
            </a:ext>
          </a:extLst>
        </xdr:cNvPr>
        <xdr:cNvCxnSpPr/>
      </xdr:nvCxnSpPr>
      <xdr:spPr>
        <a:xfrm>
          <a:off x="685800" y="170669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a:extLst>
            <a:ext uri="{FF2B5EF4-FFF2-40B4-BE49-F238E27FC236}">
              <a16:creationId xmlns:a16="http://schemas.microsoft.com/office/drawing/2014/main" id="{D7695228-E2DA-4007-8897-67D49D94B612}"/>
            </a:ext>
          </a:extLst>
        </xdr:cNvPr>
        <xdr:cNvSpPr txBox="1"/>
      </xdr:nvSpPr>
      <xdr:spPr>
        <a:xfrm>
          <a:off x="339891" y="169374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a:extLst>
            <a:ext uri="{FF2B5EF4-FFF2-40B4-BE49-F238E27FC236}">
              <a16:creationId xmlns:a16="http://schemas.microsoft.com/office/drawing/2014/main" id="{A6958A8B-14B5-41DC-9DAC-B8425D0D3B65}"/>
            </a:ext>
          </a:extLst>
        </xdr:cNvPr>
        <xdr:cNvCxnSpPr/>
      </xdr:nvCxnSpPr>
      <xdr:spPr>
        <a:xfrm>
          <a:off x="685800" y="167658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a:extLst>
            <a:ext uri="{FF2B5EF4-FFF2-40B4-BE49-F238E27FC236}">
              <a16:creationId xmlns:a16="http://schemas.microsoft.com/office/drawing/2014/main" id="{3733AE4C-F8D8-4B8C-8634-1D1795BA7CF4}"/>
            </a:ext>
          </a:extLst>
        </xdr:cNvPr>
        <xdr:cNvSpPr txBox="1"/>
      </xdr:nvSpPr>
      <xdr:spPr>
        <a:xfrm>
          <a:off x="339891" y="166299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a:extLst>
            <a:ext uri="{FF2B5EF4-FFF2-40B4-BE49-F238E27FC236}">
              <a16:creationId xmlns:a16="http://schemas.microsoft.com/office/drawing/2014/main" id="{EBEBB59C-A858-48E7-BAD0-8A71584496CC}"/>
            </a:ext>
          </a:extLst>
        </xdr:cNvPr>
        <xdr:cNvCxnSpPr/>
      </xdr:nvCxnSpPr>
      <xdr:spPr>
        <a:xfrm>
          <a:off x="685800" y="164582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a:extLst>
            <a:ext uri="{FF2B5EF4-FFF2-40B4-BE49-F238E27FC236}">
              <a16:creationId xmlns:a16="http://schemas.microsoft.com/office/drawing/2014/main" id="{233FFDF9-6D2D-470B-B299-9FDAA37DD782}"/>
            </a:ext>
          </a:extLst>
        </xdr:cNvPr>
        <xdr:cNvSpPr txBox="1"/>
      </xdr:nvSpPr>
      <xdr:spPr>
        <a:xfrm>
          <a:off x="339891" y="163192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a:extLst>
            <a:ext uri="{FF2B5EF4-FFF2-40B4-BE49-F238E27FC236}">
              <a16:creationId xmlns:a16="http://schemas.microsoft.com/office/drawing/2014/main" id="{35872B49-B586-471F-B892-97B982B1E708}"/>
            </a:ext>
          </a:extLst>
        </xdr:cNvPr>
        <xdr:cNvCxnSpPr/>
      </xdr:nvCxnSpPr>
      <xdr:spPr>
        <a:xfrm>
          <a:off x="685800" y="1614759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67" name="テキスト ボックス 366">
          <a:extLst>
            <a:ext uri="{FF2B5EF4-FFF2-40B4-BE49-F238E27FC236}">
              <a16:creationId xmlns:a16="http://schemas.microsoft.com/office/drawing/2014/main" id="{F9B0D902-A812-484C-AAD1-28E3A3764F82}"/>
            </a:ext>
          </a:extLst>
        </xdr:cNvPr>
        <xdr:cNvSpPr txBox="1"/>
      </xdr:nvSpPr>
      <xdr:spPr>
        <a:xfrm>
          <a:off x="339891" y="160117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a:extLst>
            <a:ext uri="{FF2B5EF4-FFF2-40B4-BE49-F238E27FC236}">
              <a16:creationId xmlns:a16="http://schemas.microsoft.com/office/drawing/2014/main" id="{AFA229D8-4A79-4D8D-AA50-F3D624663FA9}"/>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69" name="テキスト ボックス 368">
          <a:extLst>
            <a:ext uri="{FF2B5EF4-FFF2-40B4-BE49-F238E27FC236}">
              <a16:creationId xmlns:a16="http://schemas.microsoft.com/office/drawing/2014/main" id="{AE80BEA5-4AC4-44F5-AA82-504AF4AA483B}"/>
            </a:ext>
          </a:extLst>
        </xdr:cNvPr>
        <xdr:cNvSpPr txBox="1"/>
      </xdr:nvSpPr>
      <xdr:spPr>
        <a:xfrm>
          <a:off x="339891"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保健所】&#10;有形固定資産減価償却率グラフ枠">
          <a:extLst>
            <a:ext uri="{FF2B5EF4-FFF2-40B4-BE49-F238E27FC236}">
              <a16:creationId xmlns:a16="http://schemas.microsoft.com/office/drawing/2014/main" id="{FFD078CE-C200-4A90-A674-2D2DAB1837F1}"/>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105592</xdr:rowOff>
    </xdr:from>
    <xdr:to>
      <xdr:col>24</xdr:col>
      <xdr:colOff>62865</xdr:colOff>
      <xdr:row>109</xdr:row>
      <xdr:rowOff>41911</xdr:rowOff>
    </xdr:to>
    <xdr:cxnSp macro="">
      <xdr:nvCxnSpPr>
        <xdr:cNvPr id="371" name="直線コネクタ 370">
          <a:extLst>
            <a:ext uri="{FF2B5EF4-FFF2-40B4-BE49-F238E27FC236}">
              <a16:creationId xmlns:a16="http://schemas.microsoft.com/office/drawing/2014/main" id="{1D232FD8-8430-4C45-AD3A-2779C4BDDF9E}"/>
            </a:ext>
          </a:extLst>
        </xdr:cNvPr>
        <xdr:cNvCxnSpPr/>
      </xdr:nvCxnSpPr>
      <xdr:spPr>
        <a:xfrm flipV="1">
          <a:off x="4179570" y="16294917"/>
          <a:ext cx="1270" cy="1399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109</xdr:row>
      <xdr:rowOff>45738</xdr:rowOff>
    </xdr:from>
    <xdr:ext cx="405111" cy="259045"/>
    <xdr:sp macro="" textlink="">
      <xdr:nvSpPr>
        <xdr:cNvPr id="372" name="【保健所】&#10;有形固定資産減価償却率最小値テキスト">
          <a:extLst>
            <a:ext uri="{FF2B5EF4-FFF2-40B4-BE49-F238E27FC236}">
              <a16:creationId xmlns:a16="http://schemas.microsoft.com/office/drawing/2014/main" id="{600FF429-86E0-495A-ABFF-8E949969B405}"/>
            </a:ext>
          </a:extLst>
        </xdr:cNvPr>
        <xdr:cNvSpPr txBox="1"/>
      </xdr:nvSpPr>
      <xdr:spPr>
        <a:xfrm>
          <a:off x="4229100" y="17698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41911</xdr:rowOff>
    </xdr:from>
    <xdr:to>
      <xdr:col>24</xdr:col>
      <xdr:colOff>152400</xdr:colOff>
      <xdr:row>109</xdr:row>
      <xdr:rowOff>41911</xdr:rowOff>
    </xdr:to>
    <xdr:cxnSp macro="">
      <xdr:nvCxnSpPr>
        <xdr:cNvPr id="373" name="直線コネクタ 372">
          <a:extLst>
            <a:ext uri="{FF2B5EF4-FFF2-40B4-BE49-F238E27FC236}">
              <a16:creationId xmlns:a16="http://schemas.microsoft.com/office/drawing/2014/main" id="{EB9D7AAA-D712-44CA-AAB4-7460BBBEDBEA}"/>
            </a:ext>
          </a:extLst>
        </xdr:cNvPr>
        <xdr:cNvCxnSpPr/>
      </xdr:nvCxnSpPr>
      <xdr:spPr>
        <a:xfrm>
          <a:off x="4105275" y="176949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52269</xdr:rowOff>
    </xdr:from>
    <xdr:ext cx="405111" cy="259045"/>
    <xdr:sp macro="" textlink="">
      <xdr:nvSpPr>
        <xdr:cNvPr id="374" name="【保健所】&#10;有形固定資産減価償却率最大値テキスト">
          <a:extLst>
            <a:ext uri="{FF2B5EF4-FFF2-40B4-BE49-F238E27FC236}">
              <a16:creationId xmlns:a16="http://schemas.microsoft.com/office/drawing/2014/main" id="{4179B603-5B8B-47E5-878E-418F49F6F355}"/>
            </a:ext>
          </a:extLst>
        </xdr:cNvPr>
        <xdr:cNvSpPr txBox="1"/>
      </xdr:nvSpPr>
      <xdr:spPr>
        <a:xfrm>
          <a:off x="4229100" y="16079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105592</xdr:rowOff>
    </xdr:from>
    <xdr:to>
      <xdr:col>24</xdr:col>
      <xdr:colOff>152400</xdr:colOff>
      <xdr:row>100</xdr:row>
      <xdr:rowOff>105592</xdr:rowOff>
    </xdr:to>
    <xdr:cxnSp macro="">
      <xdr:nvCxnSpPr>
        <xdr:cNvPr id="375" name="直線コネクタ 374">
          <a:extLst>
            <a:ext uri="{FF2B5EF4-FFF2-40B4-BE49-F238E27FC236}">
              <a16:creationId xmlns:a16="http://schemas.microsoft.com/office/drawing/2014/main" id="{4ADF1611-7D14-4747-9453-783AC5019B95}"/>
            </a:ext>
          </a:extLst>
        </xdr:cNvPr>
        <xdr:cNvCxnSpPr/>
      </xdr:nvCxnSpPr>
      <xdr:spPr>
        <a:xfrm>
          <a:off x="4105275" y="1629491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12354</xdr:rowOff>
    </xdr:from>
    <xdr:ext cx="405111" cy="259045"/>
    <xdr:sp macro="" textlink="">
      <xdr:nvSpPr>
        <xdr:cNvPr id="376" name="【保健所】&#10;有形固定資産減価償却率平均値テキスト">
          <a:extLst>
            <a:ext uri="{FF2B5EF4-FFF2-40B4-BE49-F238E27FC236}">
              <a16:creationId xmlns:a16="http://schemas.microsoft.com/office/drawing/2014/main" id="{86FE5506-860C-4282-8DDD-7B2AB798158F}"/>
            </a:ext>
          </a:extLst>
        </xdr:cNvPr>
        <xdr:cNvSpPr txBox="1"/>
      </xdr:nvSpPr>
      <xdr:spPr>
        <a:xfrm>
          <a:off x="4229100" y="16687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77" name="フローチャート: 判断 376">
          <a:extLst>
            <a:ext uri="{FF2B5EF4-FFF2-40B4-BE49-F238E27FC236}">
              <a16:creationId xmlns:a16="http://schemas.microsoft.com/office/drawing/2014/main" id="{F14271E1-FE3C-4A24-BFD5-06998BA01772}"/>
            </a:ext>
          </a:extLst>
        </xdr:cNvPr>
        <xdr:cNvSpPr/>
      </xdr:nvSpPr>
      <xdr:spPr>
        <a:xfrm>
          <a:off x="4124325" y="1684237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25400</xdr:rowOff>
    </xdr:from>
    <xdr:to>
      <xdr:col>20</xdr:col>
      <xdr:colOff>38100</xdr:colOff>
      <xdr:row>104</xdr:row>
      <xdr:rowOff>127000</xdr:rowOff>
    </xdr:to>
    <xdr:sp macro="" textlink="">
      <xdr:nvSpPr>
        <xdr:cNvPr id="378" name="フローチャート: 判断 377">
          <a:extLst>
            <a:ext uri="{FF2B5EF4-FFF2-40B4-BE49-F238E27FC236}">
              <a16:creationId xmlns:a16="http://schemas.microsoft.com/office/drawing/2014/main" id="{8BA05133-6D65-4701-B61A-99FE42A15B68}"/>
            </a:ext>
          </a:extLst>
        </xdr:cNvPr>
        <xdr:cNvSpPr/>
      </xdr:nvSpPr>
      <xdr:spPr>
        <a:xfrm>
          <a:off x="3381375" y="168687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143527</xdr:rowOff>
    </xdr:from>
    <xdr:ext cx="405111" cy="259045"/>
    <xdr:sp macro="" textlink="">
      <xdr:nvSpPr>
        <xdr:cNvPr id="379" name="n_1aveValue【保健所】&#10;有形固定資産減価償却率">
          <a:extLst>
            <a:ext uri="{FF2B5EF4-FFF2-40B4-BE49-F238E27FC236}">
              <a16:creationId xmlns:a16="http://schemas.microsoft.com/office/drawing/2014/main" id="{466E597A-DE0A-4830-B34E-41205DA567F6}"/>
            </a:ext>
          </a:extLst>
        </xdr:cNvPr>
        <xdr:cNvSpPr txBox="1"/>
      </xdr:nvSpPr>
      <xdr:spPr>
        <a:xfrm>
          <a:off x="3239144" y="1665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125005</xdr:rowOff>
    </xdr:from>
    <xdr:to>
      <xdr:col>15</xdr:col>
      <xdr:colOff>101600</xdr:colOff>
      <xdr:row>104</xdr:row>
      <xdr:rowOff>55155</xdr:rowOff>
    </xdr:to>
    <xdr:sp macro="" textlink="">
      <xdr:nvSpPr>
        <xdr:cNvPr id="380" name="フローチャート: 判断 379">
          <a:extLst>
            <a:ext uri="{FF2B5EF4-FFF2-40B4-BE49-F238E27FC236}">
              <a16:creationId xmlns:a16="http://schemas.microsoft.com/office/drawing/2014/main" id="{5A2DD85A-E3D0-4B41-8404-7E09E89A6FF3}"/>
            </a:ext>
          </a:extLst>
        </xdr:cNvPr>
        <xdr:cNvSpPr/>
      </xdr:nvSpPr>
      <xdr:spPr>
        <a:xfrm>
          <a:off x="2571750" y="168001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71682</xdr:rowOff>
    </xdr:from>
    <xdr:ext cx="405111" cy="259045"/>
    <xdr:sp macro="" textlink="">
      <xdr:nvSpPr>
        <xdr:cNvPr id="381" name="n_2aveValue【保健所】&#10;有形固定資産減価償却率">
          <a:extLst>
            <a:ext uri="{FF2B5EF4-FFF2-40B4-BE49-F238E27FC236}">
              <a16:creationId xmlns:a16="http://schemas.microsoft.com/office/drawing/2014/main" id="{BE3BDB1B-2520-4E15-89C2-ADD47F5CA602}"/>
            </a:ext>
          </a:extLst>
        </xdr:cNvPr>
        <xdr:cNvSpPr txBox="1"/>
      </xdr:nvSpPr>
      <xdr:spPr>
        <a:xfrm>
          <a:off x="2439044" y="1658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102</xdr:row>
      <xdr:rowOff>90714</xdr:rowOff>
    </xdr:from>
    <xdr:to>
      <xdr:col>10</xdr:col>
      <xdr:colOff>165100</xdr:colOff>
      <xdr:row>103</xdr:row>
      <xdr:rowOff>20864</xdr:rowOff>
    </xdr:to>
    <xdr:sp macro="" textlink="">
      <xdr:nvSpPr>
        <xdr:cNvPr id="382" name="フローチャート: 判断 381">
          <a:extLst>
            <a:ext uri="{FF2B5EF4-FFF2-40B4-BE49-F238E27FC236}">
              <a16:creationId xmlns:a16="http://schemas.microsoft.com/office/drawing/2014/main" id="{97EC01CC-9A6E-417E-A949-A2DE2EC60F74}"/>
            </a:ext>
          </a:extLst>
        </xdr:cNvPr>
        <xdr:cNvSpPr/>
      </xdr:nvSpPr>
      <xdr:spPr>
        <a:xfrm>
          <a:off x="1781175" y="166038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101</xdr:row>
      <xdr:rowOff>37391</xdr:rowOff>
    </xdr:from>
    <xdr:ext cx="405111" cy="259045"/>
    <xdr:sp macro="" textlink="">
      <xdr:nvSpPr>
        <xdr:cNvPr id="383" name="n_3aveValue【保健所】&#10;有形固定資産減価償却率">
          <a:extLst>
            <a:ext uri="{FF2B5EF4-FFF2-40B4-BE49-F238E27FC236}">
              <a16:creationId xmlns:a16="http://schemas.microsoft.com/office/drawing/2014/main" id="{76D34FB7-5012-43E0-B210-735E18D1BB92}"/>
            </a:ext>
          </a:extLst>
        </xdr:cNvPr>
        <xdr:cNvSpPr txBox="1"/>
      </xdr:nvSpPr>
      <xdr:spPr>
        <a:xfrm>
          <a:off x="1648469" y="1639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101</xdr:row>
      <xdr:rowOff>72752</xdr:rowOff>
    </xdr:from>
    <xdr:to>
      <xdr:col>6</xdr:col>
      <xdr:colOff>38100</xdr:colOff>
      <xdr:row>102</xdr:row>
      <xdr:rowOff>2902</xdr:rowOff>
    </xdr:to>
    <xdr:sp macro="" textlink="">
      <xdr:nvSpPr>
        <xdr:cNvPr id="384" name="フローチャート: 判断 383">
          <a:extLst>
            <a:ext uri="{FF2B5EF4-FFF2-40B4-BE49-F238E27FC236}">
              <a16:creationId xmlns:a16="http://schemas.microsoft.com/office/drawing/2014/main" id="{73F57BB4-C11A-4B63-A251-AD781C3A4A27}"/>
            </a:ext>
          </a:extLst>
        </xdr:cNvPr>
        <xdr:cNvSpPr/>
      </xdr:nvSpPr>
      <xdr:spPr>
        <a:xfrm>
          <a:off x="981075" y="1642400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100</xdr:row>
      <xdr:rowOff>19429</xdr:rowOff>
    </xdr:from>
    <xdr:ext cx="405111" cy="259045"/>
    <xdr:sp macro="" textlink="">
      <xdr:nvSpPr>
        <xdr:cNvPr id="385" name="n_4aveValue【保健所】&#10;有形固定資産減価償却率">
          <a:extLst>
            <a:ext uri="{FF2B5EF4-FFF2-40B4-BE49-F238E27FC236}">
              <a16:creationId xmlns:a16="http://schemas.microsoft.com/office/drawing/2014/main" id="{6131CAFB-63D8-413B-9A11-C2343C51670C}"/>
            </a:ext>
          </a:extLst>
        </xdr:cNvPr>
        <xdr:cNvSpPr txBox="1"/>
      </xdr:nvSpPr>
      <xdr:spPr>
        <a:xfrm>
          <a:off x="848369" y="16211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552BE6A2-2DF0-4689-AA09-5FB6EF8BB112}"/>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AA88AD8C-C96D-4C64-8C8B-4B1622A0D3CC}"/>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1D9C7148-B66A-4B1A-AE06-228B26761C4B}"/>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2A5E3215-A2A3-4CF3-82D0-102892A82B2A}"/>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AE437BC9-C71A-47F0-9D9E-EA54E8AD56B0}"/>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164193</xdr:rowOff>
    </xdr:from>
    <xdr:to>
      <xdr:col>24</xdr:col>
      <xdr:colOff>114300</xdr:colOff>
      <xdr:row>106</xdr:row>
      <xdr:rowOff>94343</xdr:rowOff>
    </xdr:to>
    <xdr:sp macro="" textlink="">
      <xdr:nvSpPr>
        <xdr:cNvPr id="391" name="楕円 390">
          <a:extLst>
            <a:ext uri="{FF2B5EF4-FFF2-40B4-BE49-F238E27FC236}">
              <a16:creationId xmlns:a16="http://schemas.microsoft.com/office/drawing/2014/main" id="{9D415797-C424-4B9E-9F9E-D63B9D62AB64}"/>
            </a:ext>
          </a:extLst>
        </xdr:cNvPr>
        <xdr:cNvSpPr/>
      </xdr:nvSpPr>
      <xdr:spPr>
        <a:xfrm>
          <a:off x="4124325" y="1716314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105</xdr:row>
      <xdr:rowOff>142620</xdr:rowOff>
    </xdr:from>
    <xdr:ext cx="405111" cy="259045"/>
    <xdr:sp macro="" textlink="">
      <xdr:nvSpPr>
        <xdr:cNvPr id="392" name="【保健所】&#10;有形固定資産減価償却率該当値テキスト">
          <a:extLst>
            <a:ext uri="{FF2B5EF4-FFF2-40B4-BE49-F238E27FC236}">
              <a16:creationId xmlns:a16="http://schemas.microsoft.com/office/drawing/2014/main" id="{39216C38-D440-40FC-B87E-AA4A8E8433D4}"/>
            </a:ext>
          </a:extLst>
        </xdr:cNvPr>
        <xdr:cNvSpPr txBox="1"/>
      </xdr:nvSpPr>
      <xdr:spPr>
        <a:xfrm>
          <a:off x="4229100" y="17147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108676</xdr:rowOff>
    </xdr:from>
    <xdr:to>
      <xdr:col>20</xdr:col>
      <xdr:colOff>38100</xdr:colOff>
      <xdr:row>106</xdr:row>
      <xdr:rowOff>38826</xdr:rowOff>
    </xdr:to>
    <xdr:sp macro="" textlink="">
      <xdr:nvSpPr>
        <xdr:cNvPr id="393" name="楕円 392">
          <a:extLst>
            <a:ext uri="{FF2B5EF4-FFF2-40B4-BE49-F238E27FC236}">
              <a16:creationId xmlns:a16="http://schemas.microsoft.com/office/drawing/2014/main" id="{740C7F45-2775-4E0D-9BA0-8258338121FB}"/>
            </a:ext>
          </a:extLst>
        </xdr:cNvPr>
        <xdr:cNvSpPr/>
      </xdr:nvSpPr>
      <xdr:spPr>
        <a:xfrm>
          <a:off x="3381375" y="1710762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159476</xdr:rowOff>
    </xdr:from>
    <xdr:to>
      <xdr:col>24</xdr:col>
      <xdr:colOff>63500</xdr:colOff>
      <xdr:row>106</xdr:row>
      <xdr:rowOff>43543</xdr:rowOff>
    </xdr:to>
    <xdr:cxnSp macro="">
      <xdr:nvCxnSpPr>
        <xdr:cNvPr id="394" name="直線コネクタ 393">
          <a:extLst>
            <a:ext uri="{FF2B5EF4-FFF2-40B4-BE49-F238E27FC236}">
              <a16:creationId xmlns:a16="http://schemas.microsoft.com/office/drawing/2014/main" id="{6E7B269A-F653-466A-831B-B37C5ABD6602}"/>
            </a:ext>
          </a:extLst>
        </xdr:cNvPr>
        <xdr:cNvCxnSpPr/>
      </xdr:nvCxnSpPr>
      <xdr:spPr>
        <a:xfrm>
          <a:off x="3429000" y="17164776"/>
          <a:ext cx="752475" cy="4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53158</xdr:rowOff>
    </xdr:from>
    <xdr:to>
      <xdr:col>15</xdr:col>
      <xdr:colOff>101600</xdr:colOff>
      <xdr:row>105</xdr:row>
      <xdr:rowOff>154758</xdr:rowOff>
    </xdr:to>
    <xdr:sp macro="" textlink="">
      <xdr:nvSpPr>
        <xdr:cNvPr id="395" name="楕円 394">
          <a:extLst>
            <a:ext uri="{FF2B5EF4-FFF2-40B4-BE49-F238E27FC236}">
              <a16:creationId xmlns:a16="http://schemas.microsoft.com/office/drawing/2014/main" id="{9A633E9C-3EC4-48DC-A5F1-60F1ACD72B1A}"/>
            </a:ext>
          </a:extLst>
        </xdr:cNvPr>
        <xdr:cNvSpPr/>
      </xdr:nvSpPr>
      <xdr:spPr>
        <a:xfrm>
          <a:off x="2571750" y="1705210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103958</xdr:rowOff>
    </xdr:from>
    <xdr:to>
      <xdr:col>19</xdr:col>
      <xdr:colOff>177800</xdr:colOff>
      <xdr:row>105</xdr:row>
      <xdr:rowOff>159476</xdr:rowOff>
    </xdr:to>
    <xdr:cxnSp macro="">
      <xdr:nvCxnSpPr>
        <xdr:cNvPr id="396" name="直線コネクタ 395">
          <a:extLst>
            <a:ext uri="{FF2B5EF4-FFF2-40B4-BE49-F238E27FC236}">
              <a16:creationId xmlns:a16="http://schemas.microsoft.com/office/drawing/2014/main" id="{E0E3A140-4EEE-431B-9CF3-ECAF7E798A92}"/>
            </a:ext>
          </a:extLst>
        </xdr:cNvPr>
        <xdr:cNvCxnSpPr/>
      </xdr:nvCxnSpPr>
      <xdr:spPr>
        <a:xfrm>
          <a:off x="2619375" y="17109258"/>
          <a:ext cx="809625"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165826</xdr:rowOff>
    </xdr:from>
    <xdr:to>
      <xdr:col>10</xdr:col>
      <xdr:colOff>165100</xdr:colOff>
      <xdr:row>105</xdr:row>
      <xdr:rowOff>95976</xdr:rowOff>
    </xdr:to>
    <xdr:sp macro="" textlink="">
      <xdr:nvSpPr>
        <xdr:cNvPr id="397" name="楕円 396">
          <a:extLst>
            <a:ext uri="{FF2B5EF4-FFF2-40B4-BE49-F238E27FC236}">
              <a16:creationId xmlns:a16="http://schemas.microsoft.com/office/drawing/2014/main" id="{DC9FEAD2-39D5-4455-B213-2528ED17BCA0}"/>
            </a:ext>
          </a:extLst>
        </xdr:cNvPr>
        <xdr:cNvSpPr/>
      </xdr:nvSpPr>
      <xdr:spPr>
        <a:xfrm>
          <a:off x="1781175" y="1700285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45176</xdr:rowOff>
    </xdr:from>
    <xdr:to>
      <xdr:col>15</xdr:col>
      <xdr:colOff>50800</xdr:colOff>
      <xdr:row>105</xdr:row>
      <xdr:rowOff>103958</xdr:rowOff>
    </xdr:to>
    <xdr:cxnSp macro="">
      <xdr:nvCxnSpPr>
        <xdr:cNvPr id="398" name="直線コネクタ 397">
          <a:extLst>
            <a:ext uri="{FF2B5EF4-FFF2-40B4-BE49-F238E27FC236}">
              <a16:creationId xmlns:a16="http://schemas.microsoft.com/office/drawing/2014/main" id="{1F94732B-1D28-4989-96AE-43E298154135}"/>
            </a:ext>
          </a:extLst>
        </xdr:cNvPr>
        <xdr:cNvCxnSpPr/>
      </xdr:nvCxnSpPr>
      <xdr:spPr>
        <a:xfrm>
          <a:off x="1828800" y="17050476"/>
          <a:ext cx="790575"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29953</xdr:rowOff>
    </xdr:from>
    <xdr:ext cx="405111" cy="259045"/>
    <xdr:sp macro="" textlink="">
      <xdr:nvSpPr>
        <xdr:cNvPr id="399" name="n_1mainValue【保健所】&#10;有形固定資産減価償却率">
          <a:extLst>
            <a:ext uri="{FF2B5EF4-FFF2-40B4-BE49-F238E27FC236}">
              <a16:creationId xmlns:a16="http://schemas.microsoft.com/office/drawing/2014/main" id="{D24F7A65-068E-441E-B3E3-4E6927FCE5EB}"/>
            </a:ext>
          </a:extLst>
        </xdr:cNvPr>
        <xdr:cNvSpPr txBox="1"/>
      </xdr:nvSpPr>
      <xdr:spPr>
        <a:xfrm>
          <a:off x="3239144" y="1719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145885</xdr:rowOff>
    </xdr:from>
    <xdr:ext cx="405111" cy="259045"/>
    <xdr:sp macro="" textlink="">
      <xdr:nvSpPr>
        <xdr:cNvPr id="400" name="n_2mainValue【保健所】&#10;有形固定資産減価償却率">
          <a:extLst>
            <a:ext uri="{FF2B5EF4-FFF2-40B4-BE49-F238E27FC236}">
              <a16:creationId xmlns:a16="http://schemas.microsoft.com/office/drawing/2014/main" id="{F98FCEA7-697D-4F5B-814C-F272A5B7BEA2}"/>
            </a:ext>
          </a:extLst>
        </xdr:cNvPr>
        <xdr:cNvSpPr txBox="1"/>
      </xdr:nvSpPr>
      <xdr:spPr>
        <a:xfrm>
          <a:off x="2439044" y="1714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87103</xdr:rowOff>
    </xdr:from>
    <xdr:ext cx="405111" cy="259045"/>
    <xdr:sp macro="" textlink="">
      <xdr:nvSpPr>
        <xdr:cNvPr id="401" name="n_3mainValue【保健所】&#10;有形固定資産減価償却率">
          <a:extLst>
            <a:ext uri="{FF2B5EF4-FFF2-40B4-BE49-F238E27FC236}">
              <a16:creationId xmlns:a16="http://schemas.microsoft.com/office/drawing/2014/main" id="{CE396CD4-3AB8-4AC7-8A90-7969EC8F4799}"/>
            </a:ext>
          </a:extLst>
        </xdr:cNvPr>
        <xdr:cNvSpPr txBox="1"/>
      </xdr:nvSpPr>
      <xdr:spPr>
        <a:xfrm>
          <a:off x="1648469" y="1708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2" name="正方形/長方形 401">
          <a:extLst>
            <a:ext uri="{FF2B5EF4-FFF2-40B4-BE49-F238E27FC236}">
              <a16:creationId xmlns:a16="http://schemas.microsoft.com/office/drawing/2014/main" id="{294C788A-DD04-417A-9E16-CEFFC3EA2BB0}"/>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403" name="正方形/長方形 402">
          <a:extLst>
            <a:ext uri="{FF2B5EF4-FFF2-40B4-BE49-F238E27FC236}">
              <a16:creationId xmlns:a16="http://schemas.microsoft.com/office/drawing/2014/main" id="{6A7D944A-15FD-46ED-8095-55D943CBC44F}"/>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404" name="正方形/長方形 403">
          <a:extLst>
            <a:ext uri="{FF2B5EF4-FFF2-40B4-BE49-F238E27FC236}">
              <a16:creationId xmlns:a16="http://schemas.microsoft.com/office/drawing/2014/main" id="{EEDB43F3-2AB5-462B-AF9D-AFE5F1471A0D}"/>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405" name="正方形/長方形 404">
          <a:extLst>
            <a:ext uri="{FF2B5EF4-FFF2-40B4-BE49-F238E27FC236}">
              <a16:creationId xmlns:a16="http://schemas.microsoft.com/office/drawing/2014/main" id="{CD44A592-FA7F-408D-A59F-5697B3E5C6AA}"/>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406" name="正方形/長方形 405">
          <a:extLst>
            <a:ext uri="{FF2B5EF4-FFF2-40B4-BE49-F238E27FC236}">
              <a16:creationId xmlns:a16="http://schemas.microsoft.com/office/drawing/2014/main" id="{3F46620F-286C-447D-A6FB-53FD2E40B0ED}"/>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a:extLst>
            <a:ext uri="{FF2B5EF4-FFF2-40B4-BE49-F238E27FC236}">
              <a16:creationId xmlns:a16="http://schemas.microsoft.com/office/drawing/2014/main" id="{56B694D2-DEA9-438F-8331-95A59E6B713D}"/>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a:extLst>
            <a:ext uri="{FF2B5EF4-FFF2-40B4-BE49-F238E27FC236}">
              <a16:creationId xmlns:a16="http://schemas.microsoft.com/office/drawing/2014/main" id="{D8BE0B28-12C3-4921-8BDA-C23C2EB7AEC0}"/>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a:extLst>
            <a:ext uri="{FF2B5EF4-FFF2-40B4-BE49-F238E27FC236}">
              <a16:creationId xmlns:a16="http://schemas.microsoft.com/office/drawing/2014/main" id="{8BD1EE07-5C2C-48AB-8EE6-1BB76971BF4E}"/>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10" name="テキスト ボックス 409">
          <a:extLst>
            <a:ext uri="{FF2B5EF4-FFF2-40B4-BE49-F238E27FC236}">
              <a16:creationId xmlns:a16="http://schemas.microsoft.com/office/drawing/2014/main" id="{7BE4A150-B6AD-498E-8AAE-1B7F0B4C1C9D}"/>
            </a:ext>
          </a:extLst>
        </xdr:cNvPr>
        <xdr:cNvSpPr txBox="1"/>
      </xdr:nvSpPr>
      <xdr:spPr>
        <a:xfrm>
          <a:off x="5527221"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411" name="直線コネクタ 410">
          <a:extLst>
            <a:ext uri="{FF2B5EF4-FFF2-40B4-BE49-F238E27FC236}">
              <a16:creationId xmlns:a16="http://schemas.microsoft.com/office/drawing/2014/main" id="{579BD8C6-1D67-4B55-9CAB-68C09D5BF1C0}"/>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2" name="テキスト ボックス 411">
          <a:extLst>
            <a:ext uri="{FF2B5EF4-FFF2-40B4-BE49-F238E27FC236}">
              <a16:creationId xmlns:a16="http://schemas.microsoft.com/office/drawing/2014/main" id="{E6A00F53-31B8-4D2E-97CD-4FD1F4F8600B}"/>
            </a:ext>
          </a:extLst>
        </xdr:cNvPr>
        <xdr:cNvSpPr txBox="1"/>
      </xdr:nvSpPr>
      <xdr:spPr>
        <a:xfrm>
          <a:off x="5527221"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3" name="直線コネクタ 412">
          <a:extLst>
            <a:ext uri="{FF2B5EF4-FFF2-40B4-BE49-F238E27FC236}">
              <a16:creationId xmlns:a16="http://schemas.microsoft.com/office/drawing/2014/main" id="{0D58E13C-1478-43CB-9DDE-4BFAA68A8C51}"/>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4" name="テキスト ボックス 413">
          <a:extLst>
            <a:ext uri="{FF2B5EF4-FFF2-40B4-BE49-F238E27FC236}">
              <a16:creationId xmlns:a16="http://schemas.microsoft.com/office/drawing/2014/main" id="{E0A17A2D-0DFC-4C24-9EE2-B9D3AA18129B}"/>
            </a:ext>
          </a:extLst>
        </xdr:cNvPr>
        <xdr:cNvSpPr txBox="1"/>
      </xdr:nvSpPr>
      <xdr:spPr>
        <a:xfrm>
          <a:off x="5527221" y="1699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5" name="直線コネクタ 414">
          <a:extLst>
            <a:ext uri="{FF2B5EF4-FFF2-40B4-BE49-F238E27FC236}">
              <a16:creationId xmlns:a16="http://schemas.microsoft.com/office/drawing/2014/main" id="{8AFBA554-A08C-46CB-9179-1B8E30460AD4}"/>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6" name="テキスト ボックス 415">
          <a:extLst>
            <a:ext uri="{FF2B5EF4-FFF2-40B4-BE49-F238E27FC236}">
              <a16:creationId xmlns:a16="http://schemas.microsoft.com/office/drawing/2014/main" id="{86B8A8F6-925E-44C3-A826-997CE656F584}"/>
            </a:ext>
          </a:extLst>
        </xdr:cNvPr>
        <xdr:cNvSpPr txBox="1"/>
      </xdr:nvSpPr>
      <xdr:spPr>
        <a:xfrm>
          <a:off x="5527221" y="1656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7" name="直線コネクタ 416">
          <a:extLst>
            <a:ext uri="{FF2B5EF4-FFF2-40B4-BE49-F238E27FC236}">
              <a16:creationId xmlns:a16="http://schemas.microsoft.com/office/drawing/2014/main" id="{4773D4B0-11E3-44AB-A65D-9DCE6A3BE848}"/>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8" name="テキスト ボックス 417">
          <a:extLst>
            <a:ext uri="{FF2B5EF4-FFF2-40B4-BE49-F238E27FC236}">
              <a16:creationId xmlns:a16="http://schemas.microsoft.com/office/drawing/2014/main" id="{C6775531-364C-45A8-95E5-F0D3F31942F3}"/>
            </a:ext>
          </a:extLst>
        </xdr:cNvPr>
        <xdr:cNvSpPr txBox="1"/>
      </xdr:nvSpPr>
      <xdr:spPr>
        <a:xfrm>
          <a:off x="5527221" y="1613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9" name="直線コネクタ 418">
          <a:extLst>
            <a:ext uri="{FF2B5EF4-FFF2-40B4-BE49-F238E27FC236}">
              <a16:creationId xmlns:a16="http://schemas.microsoft.com/office/drawing/2014/main" id="{6E8E467E-9C2C-4D51-856E-106BFA87CA80}"/>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0" name="テキスト ボックス 419">
          <a:extLst>
            <a:ext uri="{FF2B5EF4-FFF2-40B4-BE49-F238E27FC236}">
              <a16:creationId xmlns:a16="http://schemas.microsoft.com/office/drawing/2014/main" id="{653D2988-EAA5-463D-B948-BB7B8A143B1D}"/>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1" name="【保健所】&#10;一人当たり面積グラフ枠">
          <a:extLst>
            <a:ext uri="{FF2B5EF4-FFF2-40B4-BE49-F238E27FC236}">
              <a16:creationId xmlns:a16="http://schemas.microsoft.com/office/drawing/2014/main" id="{270543A5-823D-4B8E-AC7C-CC1A797EF13B}"/>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76200</xdr:rowOff>
    </xdr:from>
    <xdr:to>
      <xdr:col>54</xdr:col>
      <xdr:colOff>189865</xdr:colOff>
      <xdr:row>108</xdr:row>
      <xdr:rowOff>167639</xdr:rowOff>
    </xdr:to>
    <xdr:cxnSp macro="">
      <xdr:nvCxnSpPr>
        <xdr:cNvPr id="422" name="直線コネクタ 421">
          <a:extLst>
            <a:ext uri="{FF2B5EF4-FFF2-40B4-BE49-F238E27FC236}">
              <a16:creationId xmlns:a16="http://schemas.microsoft.com/office/drawing/2014/main" id="{FD5A1C9B-5612-4C1F-81A9-F3E2D0ACE7AE}"/>
            </a:ext>
          </a:extLst>
        </xdr:cNvPr>
        <xdr:cNvCxnSpPr/>
      </xdr:nvCxnSpPr>
      <xdr:spPr>
        <a:xfrm flipV="1">
          <a:off x="9427845" y="16268700"/>
          <a:ext cx="1270" cy="138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109</xdr:row>
      <xdr:rowOff>16</xdr:rowOff>
    </xdr:from>
    <xdr:ext cx="469744" cy="259045"/>
    <xdr:sp macro="" textlink="">
      <xdr:nvSpPr>
        <xdr:cNvPr id="423" name="【保健所】&#10;一人当たり面積最小値テキスト">
          <a:extLst>
            <a:ext uri="{FF2B5EF4-FFF2-40B4-BE49-F238E27FC236}">
              <a16:creationId xmlns:a16="http://schemas.microsoft.com/office/drawing/2014/main" id="{02B9C321-D6E3-490A-9FC8-BC1D22B45655}"/>
            </a:ext>
          </a:extLst>
        </xdr:cNvPr>
        <xdr:cNvSpPr txBox="1"/>
      </xdr:nvSpPr>
      <xdr:spPr>
        <a:xfrm>
          <a:off x="9477375" y="1764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167639</xdr:rowOff>
    </xdr:from>
    <xdr:to>
      <xdr:col>55</xdr:col>
      <xdr:colOff>88900</xdr:colOff>
      <xdr:row>108</xdr:row>
      <xdr:rowOff>167639</xdr:rowOff>
    </xdr:to>
    <xdr:cxnSp macro="">
      <xdr:nvCxnSpPr>
        <xdr:cNvPr id="424" name="直線コネクタ 423">
          <a:extLst>
            <a:ext uri="{FF2B5EF4-FFF2-40B4-BE49-F238E27FC236}">
              <a16:creationId xmlns:a16="http://schemas.microsoft.com/office/drawing/2014/main" id="{96CDC74C-EC4C-47F0-938D-23E6C5D0B987}"/>
            </a:ext>
          </a:extLst>
        </xdr:cNvPr>
        <xdr:cNvCxnSpPr/>
      </xdr:nvCxnSpPr>
      <xdr:spPr>
        <a:xfrm>
          <a:off x="9363075" y="1765236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22877</xdr:rowOff>
    </xdr:from>
    <xdr:ext cx="469744" cy="259045"/>
    <xdr:sp macro="" textlink="">
      <xdr:nvSpPr>
        <xdr:cNvPr id="425" name="【保健所】&#10;一人当たり面積最大値テキスト">
          <a:extLst>
            <a:ext uri="{FF2B5EF4-FFF2-40B4-BE49-F238E27FC236}">
              <a16:creationId xmlns:a16="http://schemas.microsoft.com/office/drawing/2014/main" id="{7D8ACBDB-CD9F-4361-9873-2D708B1828D5}"/>
            </a:ext>
          </a:extLst>
        </xdr:cNvPr>
        <xdr:cNvSpPr txBox="1"/>
      </xdr:nvSpPr>
      <xdr:spPr>
        <a:xfrm>
          <a:off x="9477375" y="1605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76200</xdr:rowOff>
    </xdr:from>
    <xdr:to>
      <xdr:col>55</xdr:col>
      <xdr:colOff>88900</xdr:colOff>
      <xdr:row>100</xdr:row>
      <xdr:rowOff>76200</xdr:rowOff>
    </xdr:to>
    <xdr:cxnSp macro="">
      <xdr:nvCxnSpPr>
        <xdr:cNvPr id="426" name="直線コネクタ 425">
          <a:extLst>
            <a:ext uri="{FF2B5EF4-FFF2-40B4-BE49-F238E27FC236}">
              <a16:creationId xmlns:a16="http://schemas.microsoft.com/office/drawing/2014/main" id="{B698C64D-451B-445E-9DB3-193A06009EC4}"/>
            </a:ext>
          </a:extLst>
        </xdr:cNvPr>
        <xdr:cNvCxnSpPr/>
      </xdr:nvCxnSpPr>
      <xdr:spPr>
        <a:xfrm>
          <a:off x="9363075" y="162687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107</xdr:row>
      <xdr:rowOff>83838</xdr:rowOff>
    </xdr:from>
    <xdr:ext cx="469744" cy="259045"/>
    <xdr:sp macro="" textlink="">
      <xdr:nvSpPr>
        <xdr:cNvPr id="427" name="【保健所】&#10;一人当たり面積平均値テキスト">
          <a:extLst>
            <a:ext uri="{FF2B5EF4-FFF2-40B4-BE49-F238E27FC236}">
              <a16:creationId xmlns:a16="http://schemas.microsoft.com/office/drawing/2014/main" id="{0556450A-EFDF-42BA-A87F-C186CC048779}"/>
            </a:ext>
          </a:extLst>
        </xdr:cNvPr>
        <xdr:cNvSpPr txBox="1"/>
      </xdr:nvSpPr>
      <xdr:spPr>
        <a:xfrm>
          <a:off x="9477375" y="1741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105411</xdr:rowOff>
    </xdr:from>
    <xdr:to>
      <xdr:col>55</xdr:col>
      <xdr:colOff>50800</xdr:colOff>
      <xdr:row>108</xdr:row>
      <xdr:rowOff>35561</xdr:rowOff>
    </xdr:to>
    <xdr:sp macro="" textlink="">
      <xdr:nvSpPr>
        <xdr:cNvPr id="428" name="フローチャート: 判断 427">
          <a:extLst>
            <a:ext uri="{FF2B5EF4-FFF2-40B4-BE49-F238E27FC236}">
              <a16:creationId xmlns:a16="http://schemas.microsoft.com/office/drawing/2014/main" id="{C6D3023B-A8BD-4BAA-8455-3BF53C489D9D}"/>
            </a:ext>
          </a:extLst>
        </xdr:cNvPr>
        <xdr:cNvSpPr/>
      </xdr:nvSpPr>
      <xdr:spPr>
        <a:xfrm>
          <a:off x="9401175" y="17428211"/>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105411</xdr:rowOff>
    </xdr:from>
    <xdr:to>
      <xdr:col>50</xdr:col>
      <xdr:colOff>165100</xdr:colOff>
      <xdr:row>108</xdr:row>
      <xdr:rowOff>35561</xdr:rowOff>
    </xdr:to>
    <xdr:sp macro="" textlink="">
      <xdr:nvSpPr>
        <xdr:cNvPr id="429" name="フローチャート: 判断 428">
          <a:extLst>
            <a:ext uri="{FF2B5EF4-FFF2-40B4-BE49-F238E27FC236}">
              <a16:creationId xmlns:a16="http://schemas.microsoft.com/office/drawing/2014/main" id="{8462CCFD-D6F2-4E68-B59B-C3C48A6D32F0}"/>
            </a:ext>
          </a:extLst>
        </xdr:cNvPr>
        <xdr:cNvSpPr/>
      </xdr:nvSpPr>
      <xdr:spPr>
        <a:xfrm>
          <a:off x="8639175" y="1742821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108</xdr:row>
      <xdr:rowOff>26688</xdr:rowOff>
    </xdr:from>
    <xdr:ext cx="469744" cy="259045"/>
    <xdr:sp macro="" textlink="">
      <xdr:nvSpPr>
        <xdr:cNvPr id="430" name="n_1aveValue【保健所】&#10;一人当たり面積">
          <a:extLst>
            <a:ext uri="{FF2B5EF4-FFF2-40B4-BE49-F238E27FC236}">
              <a16:creationId xmlns:a16="http://schemas.microsoft.com/office/drawing/2014/main" id="{5668CD8D-7F7C-4862-BC27-37B4AA3478B4}"/>
            </a:ext>
          </a:extLst>
        </xdr:cNvPr>
        <xdr:cNvSpPr txBox="1"/>
      </xdr:nvSpPr>
      <xdr:spPr>
        <a:xfrm>
          <a:off x="8458277" y="1751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105411</xdr:rowOff>
    </xdr:from>
    <xdr:to>
      <xdr:col>46</xdr:col>
      <xdr:colOff>38100</xdr:colOff>
      <xdr:row>108</xdr:row>
      <xdr:rowOff>35561</xdr:rowOff>
    </xdr:to>
    <xdr:sp macro="" textlink="">
      <xdr:nvSpPr>
        <xdr:cNvPr id="431" name="フローチャート: 判断 430">
          <a:extLst>
            <a:ext uri="{FF2B5EF4-FFF2-40B4-BE49-F238E27FC236}">
              <a16:creationId xmlns:a16="http://schemas.microsoft.com/office/drawing/2014/main" id="{87F60073-33CE-4E3D-8AB8-B0D31B7B57B2}"/>
            </a:ext>
          </a:extLst>
        </xdr:cNvPr>
        <xdr:cNvSpPr/>
      </xdr:nvSpPr>
      <xdr:spPr>
        <a:xfrm>
          <a:off x="7839075" y="1742821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108</xdr:row>
      <xdr:rowOff>26688</xdr:rowOff>
    </xdr:from>
    <xdr:ext cx="469744" cy="259045"/>
    <xdr:sp macro="" textlink="">
      <xdr:nvSpPr>
        <xdr:cNvPr id="432" name="n_2aveValue【保健所】&#10;一人当たり面積">
          <a:extLst>
            <a:ext uri="{FF2B5EF4-FFF2-40B4-BE49-F238E27FC236}">
              <a16:creationId xmlns:a16="http://schemas.microsoft.com/office/drawing/2014/main" id="{18919FE1-C9DC-4032-B460-486D76EE03BE}"/>
            </a:ext>
          </a:extLst>
        </xdr:cNvPr>
        <xdr:cNvSpPr txBox="1"/>
      </xdr:nvSpPr>
      <xdr:spPr>
        <a:xfrm>
          <a:off x="7677227" y="1751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82550</xdr:rowOff>
    </xdr:from>
    <xdr:to>
      <xdr:col>41</xdr:col>
      <xdr:colOff>101600</xdr:colOff>
      <xdr:row>106</xdr:row>
      <xdr:rowOff>12700</xdr:rowOff>
    </xdr:to>
    <xdr:sp macro="" textlink="">
      <xdr:nvSpPr>
        <xdr:cNvPr id="433" name="フローチャート: 判断 432">
          <a:extLst>
            <a:ext uri="{FF2B5EF4-FFF2-40B4-BE49-F238E27FC236}">
              <a16:creationId xmlns:a16="http://schemas.microsoft.com/office/drawing/2014/main" id="{DA7A92BC-ABF4-4C0D-9108-E8F4D9362B54}"/>
            </a:ext>
          </a:extLst>
        </xdr:cNvPr>
        <xdr:cNvSpPr/>
      </xdr:nvSpPr>
      <xdr:spPr>
        <a:xfrm>
          <a:off x="7029450" y="170878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106</xdr:row>
      <xdr:rowOff>3827</xdr:rowOff>
    </xdr:from>
    <xdr:ext cx="469744" cy="259045"/>
    <xdr:sp macro="" textlink="">
      <xdr:nvSpPr>
        <xdr:cNvPr id="434" name="n_3aveValue【保健所】&#10;一人当たり面積">
          <a:extLst>
            <a:ext uri="{FF2B5EF4-FFF2-40B4-BE49-F238E27FC236}">
              <a16:creationId xmlns:a16="http://schemas.microsoft.com/office/drawing/2014/main" id="{A6A147B4-D7CB-4066-AB08-8AFAC25E5055}"/>
            </a:ext>
          </a:extLst>
        </xdr:cNvPr>
        <xdr:cNvSpPr txBox="1"/>
      </xdr:nvSpPr>
      <xdr:spPr>
        <a:xfrm>
          <a:off x="6867602" y="1717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107</xdr:row>
      <xdr:rowOff>105411</xdr:rowOff>
    </xdr:from>
    <xdr:to>
      <xdr:col>36</xdr:col>
      <xdr:colOff>165100</xdr:colOff>
      <xdr:row>108</xdr:row>
      <xdr:rowOff>35561</xdr:rowOff>
    </xdr:to>
    <xdr:sp macro="" textlink="">
      <xdr:nvSpPr>
        <xdr:cNvPr id="435" name="フローチャート: 判断 434">
          <a:extLst>
            <a:ext uri="{FF2B5EF4-FFF2-40B4-BE49-F238E27FC236}">
              <a16:creationId xmlns:a16="http://schemas.microsoft.com/office/drawing/2014/main" id="{F36E9D9C-73EB-413C-A443-B29F2300C3BF}"/>
            </a:ext>
          </a:extLst>
        </xdr:cNvPr>
        <xdr:cNvSpPr/>
      </xdr:nvSpPr>
      <xdr:spPr>
        <a:xfrm>
          <a:off x="6238875" y="1742821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106</xdr:row>
      <xdr:rowOff>52088</xdr:rowOff>
    </xdr:from>
    <xdr:ext cx="469744" cy="259045"/>
    <xdr:sp macro="" textlink="">
      <xdr:nvSpPr>
        <xdr:cNvPr id="436" name="n_4aveValue【保健所】&#10;一人当たり面積">
          <a:extLst>
            <a:ext uri="{FF2B5EF4-FFF2-40B4-BE49-F238E27FC236}">
              <a16:creationId xmlns:a16="http://schemas.microsoft.com/office/drawing/2014/main" id="{1DF00095-2A22-4479-94DB-C54D281D4206}"/>
            </a:ext>
          </a:extLst>
        </xdr:cNvPr>
        <xdr:cNvSpPr txBox="1"/>
      </xdr:nvSpPr>
      <xdr:spPr>
        <a:xfrm>
          <a:off x="6067502" y="1721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3EBDAE8C-DB50-4F1A-9046-8641DEFEE325}"/>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E5B9D090-C1B3-4EF0-8E73-96CE2233EA54}"/>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BDB86951-84B4-40CF-95B7-6BE443C9EB6C}"/>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3BFFA2E1-B1EC-47FC-BE05-6194436A497C}"/>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899875DD-3AE8-4487-BED1-EA26176E174F}"/>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25400</xdr:rowOff>
    </xdr:from>
    <xdr:to>
      <xdr:col>55</xdr:col>
      <xdr:colOff>50800</xdr:colOff>
      <xdr:row>100</xdr:row>
      <xdr:rowOff>127000</xdr:rowOff>
    </xdr:to>
    <xdr:sp macro="" textlink="">
      <xdr:nvSpPr>
        <xdr:cNvPr id="442" name="楕円 441">
          <a:extLst>
            <a:ext uri="{FF2B5EF4-FFF2-40B4-BE49-F238E27FC236}">
              <a16:creationId xmlns:a16="http://schemas.microsoft.com/office/drawing/2014/main" id="{F3430500-DB68-4195-A14F-733410B8E751}"/>
            </a:ext>
          </a:extLst>
        </xdr:cNvPr>
        <xdr:cNvSpPr/>
      </xdr:nvSpPr>
      <xdr:spPr>
        <a:xfrm>
          <a:off x="9401175" y="1622107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149877</xdr:rowOff>
    </xdr:from>
    <xdr:ext cx="469744" cy="259045"/>
    <xdr:sp macro="" textlink="">
      <xdr:nvSpPr>
        <xdr:cNvPr id="443" name="【保健所】&#10;一人当たり面積該当値テキスト">
          <a:extLst>
            <a:ext uri="{FF2B5EF4-FFF2-40B4-BE49-F238E27FC236}">
              <a16:creationId xmlns:a16="http://schemas.microsoft.com/office/drawing/2014/main" id="{941B679E-4A2F-4FA5-8793-DD7244EF5758}"/>
            </a:ext>
          </a:extLst>
        </xdr:cNvPr>
        <xdr:cNvSpPr txBox="1"/>
      </xdr:nvSpPr>
      <xdr:spPr>
        <a:xfrm>
          <a:off x="9477375" y="1618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139700</xdr:rowOff>
    </xdr:from>
    <xdr:to>
      <xdr:col>50</xdr:col>
      <xdr:colOff>165100</xdr:colOff>
      <xdr:row>103</xdr:row>
      <xdr:rowOff>69850</xdr:rowOff>
    </xdr:to>
    <xdr:sp macro="" textlink="">
      <xdr:nvSpPr>
        <xdr:cNvPr id="444" name="楕円 443">
          <a:extLst>
            <a:ext uri="{FF2B5EF4-FFF2-40B4-BE49-F238E27FC236}">
              <a16:creationId xmlns:a16="http://schemas.microsoft.com/office/drawing/2014/main" id="{669D5243-A3C5-4CE9-9AFC-151A96CD6078}"/>
            </a:ext>
          </a:extLst>
        </xdr:cNvPr>
        <xdr:cNvSpPr/>
      </xdr:nvSpPr>
      <xdr:spPr>
        <a:xfrm>
          <a:off x="8639175" y="166592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76200</xdr:rowOff>
    </xdr:from>
    <xdr:to>
      <xdr:col>55</xdr:col>
      <xdr:colOff>0</xdr:colOff>
      <xdr:row>103</xdr:row>
      <xdr:rowOff>19050</xdr:rowOff>
    </xdr:to>
    <xdr:cxnSp macro="">
      <xdr:nvCxnSpPr>
        <xdr:cNvPr id="445" name="直線コネクタ 444">
          <a:extLst>
            <a:ext uri="{FF2B5EF4-FFF2-40B4-BE49-F238E27FC236}">
              <a16:creationId xmlns:a16="http://schemas.microsoft.com/office/drawing/2014/main" id="{C8DD0451-D916-466A-AB2A-D6723768F2C9}"/>
            </a:ext>
          </a:extLst>
        </xdr:cNvPr>
        <xdr:cNvCxnSpPr/>
      </xdr:nvCxnSpPr>
      <xdr:spPr>
        <a:xfrm flipV="1">
          <a:off x="8686800" y="16268700"/>
          <a:ext cx="742950" cy="4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139700</xdr:rowOff>
    </xdr:from>
    <xdr:to>
      <xdr:col>46</xdr:col>
      <xdr:colOff>38100</xdr:colOff>
      <xdr:row>103</xdr:row>
      <xdr:rowOff>69850</xdr:rowOff>
    </xdr:to>
    <xdr:sp macro="" textlink="">
      <xdr:nvSpPr>
        <xdr:cNvPr id="446" name="楕円 445">
          <a:extLst>
            <a:ext uri="{FF2B5EF4-FFF2-40B4-BE49-F238E27FC236}">
              <a16:creationId xmlns:a16="http://schemas.microsoft.com/office/drawing/2014/main" id="{F0E25D8E-FA29-46B3-93E7-2B200496538C}"/>
            </a:ext>
          </a:extLst>
        </xdr:cNvPr>
        <xdr:cNvSpPr/>
      </xdr:nvSpPr>
      <xdr:spPr>
        <a:xfrm>
          <a:off x="7839075" y="166592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19050</xdr:rowOff>
    </xdr:from>
    <xdr:to>
      <xdr:col>50</xdr:col>
      <xdr:colOff>114300</xdr:colOff>
      <xdr:row>103</xdr:row>
      <xdr:rowOff>19050</xdr:rowOff>
    </xdr:to>
    <xdr:cxnSp macro="">
      <xdr:nvCxnSpPr>
        <xdr:cNvPr id="447" name="直線コネクタ 446">
          <a:extLst>
            <a:ext uri="{FF2B5EF4-FFF2-40B4-BE49-F238E27FC236}">
              <a16:creationId xmlns:a16="http://schemas.microsoft.com/office/drawing/2014/main" id="{64FD45AA-DC77-4C79-97EA-2B0E6D64C297}"/>
            </a:ext>
          </a:extLst>
        </xdr:cNvPr>
        <xdr:cNvCxnSpPr/>
      </xdr:nvCxnSpPr>
      <xdr:spPr>
        <a:xfrm>
          <a:off x="7886700" y="166973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59689</xdr:rowOff>
    </xdr:from>
    <xdr:to>
      <xdr:col>41</xdr:col>
      <xdr:colOff>101600</xdr:colOff>
      <xdr:row>103</xdr:row>
      <xdr:rowOff>161289</xdr:rowOff>
    </xdr:to>
    <xdr:sp macro="" textlink="">
      <xdr:nvSpPr>
        <xdr:cNvPr id="448" name="楕円 447">
          <a:extLst>
            <a:ext uri="{FF2B5EF4-FFF2-40B4-BE49-F238E27FC236}">
              <a16:creationId xmlns:a16="http://schemas.microsoft.com/office/drawing/2014/main" id="{BF7679A4-B43C-46D2-BDE7-7BCD84231FBD}"/>
            </a:ext>
          </a:extLst>
        </xdr:cNvPr>
        <xdr:cNvSpPr/>
      </xdr:nvSpPr>
      <xdr:spPr>
        <a:xfrm>
          <a:off x="7029450" y="1673796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19050</xdr:rowOff>
    </xdr:from>
    <xdr:to>
      <xdr:col>45</xdr:col>
      <xdr:colOff>177800</xdr:colOff>
      <xdr:row>103</xdr:row>
      <xdr:rowOff>110489</xdr:rowOff>
    </xdr:to>
    <xdr:cxnSp macro="">
      <xdr:nvCxnSpPr>
        <xdr:cNvPr id="449" name="直線コネクタ 448">
          <a:extLst>
            <a:ext uri="{FF2B5EF4-FFF2-40B4-BE49-F238E27FC236}">
              <a16:creationId xmlns:a16="http://schemas.microsoft.com/office/drawing/2014/main" id="{A9434B65-F5BF-41CF-B172-687450CF13F0}"/>
            </a:ext>
          </a:extLst>
        </xdr:cNvPr>
        <xdr:cNvCxnSpPr/>
      </xdr:nvCxnSpPr>
      <xdr:spPr>
        <a:xfrm flipV="1">
          <a:off x="7077075" y="16697325"/>
          <a:ext cx="809625" cy="8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101</xdr:row>
      <xdr:rowOff>86377</xdr:rowOff>
    </xdr:from>
    <xdr:ext cx="469744" cy="259045"/>
    <xdr:sp macro="" textlink="">
      <xdr:nvSpPr>
        <xdr:cNvPr id="450" name="n_1mainValue【保健所】&#10;一人当たり面積">
          <a:extLst>
            <a:ext uri="{FF2B5EF4-FFF2-40B4-BE49-F238E27FC236}">
              <a16:creationId xmlns:a16="http://schemas.microsoft.com/office/drawing/2014/main" id="{3ADB4283-C68F-479F-A22F-FB8E8F9B9D43}"/>
            </a:ext>
          </a:extLst>
        </xdr:cNvPr>
        <xdr:cNvSpPr txBox="1"/>
      </xdr:nvSpPr>
      <xdr:spPr>
        <a:xfrm>
          <a:off x="8458277" y="1643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86377</xdr:rowOff>
    </xdr:from>
    <xdr:ext cx="469744" cy="259045"/>
    <xdr:sp macro="" textlink="">
      <xdr:nvSpPr>
        <xdr:cNvPr id="451" name="n_2mainValue【保健所】&#10;一人当たり面積">
          <a:extLst>
            <a:ext uri="{FF2B5EF4-FFF2-40B4-BE49-F238E27FC236}">
              <a16:creationId xmlns:a16="http://schemas.microsoft.com/office/drawing/2014/main" id="{4E6B7F34-7BF0-4401-AD8C-5C1AB0DB116E}"/>
            </a:ext>
          </a:extLst>
        </xdr:cNvPr>
        <xdr:cNvSpPr txBox="1"/>
      </xdr:nvSpPr>
      <xdr:spPr>
        <a:xfrm>
          <a:off x="7677227" y="1643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6366</xdr:rowOff>
    </xdr:from>
    <xdr:ext cx="469744" cy="259045"/>
    <xdr:sp macro="" textlink="">
      <xdr:nvSpPr>
        <xdr:cNvPr id="452" name="n_3mainValue【保健所】&#10;一人当たり面積">
          <a:extLst>
            <a:ext uri="{FF2B5EF4-FFF2-40B4-BE49-F238E27FC236}">
              <a16:creationId xmlns:a16="http://schemas.microsoft.com/office/drawing/2014/main" id="{41185019-52D0-4DFE-9CAE-EBB902B0807D}"/>
            </a:ext>
          </a:extLst>
        </xdr:cNvPr>
        <xdr:cNvSpPr txBox="1"/>
      </xdr:nvSpPr>
      <xdr:spPr>
        <a:xfrm>
          <a:off x="6867602" y="1652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a:extLst>
            <a:ext uri="{FF2B5EF4-FFF2-40B4-BE49-F238E27FC236}">
              <a16:creationId xmlns:a16="http://schemas.microsoft.com/office/drawing/2014/main" id="{90E96F08-0A87-4503-9B3A-1423EC09B383}"/>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54" name="正方形/長方形 453">
          <a:extLst>
            <a:ext uri="{FF2B5EF4-FFF2-40B4-BE49-F238E27FC236}">
              <a16:creationId xmlns:a16="http://schemas.microsoft.com/office/drawing/2014/main" id="{B6D97D3B-A2A0-4AA0-981F-5A9D52AF9DFF}"/>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55" name="正方形/長方形 454">
          <a:extLst>
            <a:ext uri="{FF2B5EF4-FFF2-40B4-BE49-F238E27FC236}">
              <a16:creationId xmlns:a16="http://schemas.microsoft.com/office/drawing/2014/main" id="{D3195252-0EC2-439A-A0D7-45A33C29875E}"/>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56" name="正方形/長方形 455">
          <a:extLst>
            <a:ext uri="{FF2B5EF4-FFF2-40B4-BE49-F238E27FC236}">
              <a16:creationId xmlns:a16="http://schemas.microsoft.com/office/drawing/2014/main" id="{A5867DF4-ECD9-415D-BDF1-6A93EA4A46F6}"/>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57" name="正方形/長方形 456">
          <a:extLst>
            <a:ext uri="{FF2B5EF4-FFF2-40B4-BE49-F238E27FC236}">
              <a16:creationId xmlns:a16="http://schemas.microsoft.com/office/drawing/2014/main" id="{D2DA7592-384D-450C-9BCA-9D2C1856962C}"/>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8" name="正方形/長方形 457">
          <a:extLst>
            <a:ext uri="{FF2B5EF4-FFF2-40B4-BE49-F238E27FC236}">
              <a16:creationId xmlns:a16="http://schemas.microsoft.com/office/drawing/2014/main" id="{7C069149-ACDF-4054-B1A0-6300935EC01F}"/>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9" name="テキスト ボックス 458">
          <a:extLst>
            <a:ext uri="{FF2B5EF4-FFF2-40B4-BE49-F238E27FC236}">
              <a16:creationId xmlns:a16="http://schemas.microsoft.com/office/drawing/2014/main" id="{3E54068B-36A9-430E-8B31-A2EB8AA956E5}"/>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0" name="直線コネクタ 459">
          <a:extLst>
            <a:ext uri="{FF2B5EF4-FFF2-40B4-BE49-F238E27FC236}">
              <a16:creationId xmlns:a16="http://schemas.microsoft.com/office/drawing/2014/main" id="{244987DE-4210-44FD-9CC5-BCBEA80BC35A}"/>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61" name="テキスト ボックス 460">
          <a:extLst>
            <a:ext uri="{FF2B5EF4-FFF2-40B4-BE49-F238E27FC236}">
              <a16:creationId xmlns:a16="http://schemas.microsoft.com/office/drawing/2014/main" id="{0707ABFF-951F-40D4-B90A-23AA10BD35EE}"/>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62" name="直線コネクタ 461">
          <a:extLst>
            <a:ext uri="{FF2B5EF4-FFF2-40B4-BE49-F238E27FC236}">
              <a16:creationId xmlns:a16="http://schemas.microsoft.com/office/drawing/2014/main" id="{585C3827-69A2-4CF5-982A-494EDE78368A}"/>
            </a:ext>
          </a:extLst>
        </xdr:cNvPr>
        <xdr:cNvCxnSpPr/>
      </xdr:nvCxnSpPr>
      <xdr:spPr>
        <a:xfrm>
          <a:off x="11210925" y="67722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63" name="テキスト ボックス 462">
          <a:extLst>
            <a:ext uri="{FF2B5EF4-FFF2-40B4-BE49-F238E27FC236}">
              <a16:creationId xmlns:a16="http://schemas.microsoft.com/office/drawing/2014/main" id="{B6A24573-55B1-4E15-90DC-D299D5A7443C}"/>
            </a:ext>
          </a:extLst>
        </xdr:cNvPr>
        <xdr:cNvSpPr txBox="1"/>
      </xdr:nvSpPr>
      <xdr:spPr>
        <a:xfrm>
          <a:off x="10845966"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64" name="直線コネクタ 463">
          <a:extLst>
            <a:ext uri="{FF2B5EF4-FFF2-40B4-BE49-F238E27FC236}">
              <a16:creationId xmlns:a16="http://schemas.microsoft.com/office/drawing/2014/main" id="{5156114A-6CCE-42ED-B027-3851C93F417B}"/>
            </a:ext>
          </a:extLst>
        </xdr:cNvPr>
        <xdr:cNvCxnSpPr/>
      </xdr:nvCxnSpPr>
      <xdr:spPr>
        <a:xfrm>
          <a:off x="11210925" y="6334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65" name="テキスト ボックス 464">
          <a:extLst>
            <a:ext uri="{FF2B5EF4-FFF2-40B4-BE49-F238E27FC236}">
              <a16:creationId xmlns:a16="http://schemas.microsoft.com/office/drawing/2014/main" id="{5B9B1ACB-3CD1-4F08-87A0-F18D3A8FA9E0}"/>
            </a:ext>
          </a:extLst>
        </xdr:cNvPr>
        <xdr:cNvSpPr txBox="1"/>
      </xdr:nvSpPr>
      <xdr:spPr>
        <a:xfrm>
          <a:off x="10845966"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66" name="直線コネクタ 465">
          <a:extLst>
            <a:ext uri="{FF2B5EF4-FFF2-40B4-BE49-F238E27FC236}">
              <a16:creationId xmlns:a16="http://schemas.microsoft.com/office/drawing/2014/main" id="{7E4530F9-AC53-4608-9639-1AD691089F03}"/>
            </a:ext>
          </a:extLst>
        </xdr:cNvPr>
        <xdr:cNvCxnSpPr/>
      </xdr:nvCxnSpPr>
      <xdr:spPr>
        <a:xfrm>
          <a:off x="11210925" y="590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67" name="テキスト ボックス 466">
          <a:extLst>
            <a:ext uri="{FF2B5EF4-FFF2-40B4-BE49-F238E27FC236}">
              <a16:creationId xmlns:a16="http://schemas.microsoft.com/office/drawing/2014/main" id="{58AD68F3-DDCB-46FB-B8A4-6DD555168C70}"/>
            </a:ext>
          </a:extLst>
        </xdr:cNvPr>
        <xdr:cNvSpPr txBox="1"/>
      </xdr:nvSpPr>
      <xdr:spPr>
        <a:xfrm>
          <a:off x="10845966"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68" name="直線コネクタ 467">
          <a:extLst>
            <a:ext uri="{FF2B5EF4-FFF2-40B4-BE49-F238E27FC236}">
              <a16:creationId xmlns:a16="http://schemas.microsoft.com/office/drawing/2014/main" id="{F8568A66-ABC3-4169-91B4-4D6B90C03FD6}"/>
            </a:ext>
          </a:extLst>
        </xdr:cNvPr>
        <xdr:cNvCxnSpPr/>
      </xdr:nvCxnSpPr>
      <xdr:spPr>
        <a:xfrm>
          <a:off x="11210925" y="5476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69" name="テキスト ボックス 468">
          <a:extLst>
            <a:ext uri="{FF2B5EF4-FFF2-40B4-BE49-F238E27FC236}">
              <a16:creationId xmlns:a16="http://schemas.microsoft.com/office/drawing/2014/main" id="{812C49A7-A2EE-4C8B-95D7-7B2794DB147C}"/>
            </a:ext>
          </a:extLst>
        </xdr:cNvPr>
        <xdr:cNvSpPr txBox="1"/>
      </xdr:nvSpPr>
      <xdr:spPr>
        <a:xfrm>
          <a:off x="10845966"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a:extLst>
            <a:ext uri="{FF2B5EF4-FFF2-40B4-BE49-F238E27FC236}">
              <a16:creationId xmlns:a16="http://schemas.microsoft.com/office/drawing/2014/main" id="{13CFDDEE-AB36-4C6A-A33D-D51F310D2441}"/>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71" name="テキスト ボックス 470">
          <a:extLst>
            <a:ext uri="{FF2B5EF4-FFF2-40B4-BE49-F238E27FC236}">
              <a16:creationId xmlns:a16="http://schemas.microsoft.com/office/drawing/2014/main" id="{E5AE8F21-D704-408C-AF6C-FF4AA78306C3}"/>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試験研究機関】&#10;有形固定資産減価償却率グラフ枠">
          <a:extLst>
            <a:ext uri="{FF2B5EF4-FFF2-40B4-BE49-F238E27FC236}">
              <a16:creationId xmlns:a16="http://schemas.microsoft.com/office/drawing/2014/main" id="{FB488147-D2F9-463E-B449-18E5FC3B150E}"/>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64770</xdr:rowOff>
    </xdr:from>
    <xdr:to>
      <xdr:col>85</xdr:col>
      <xdr:colOff>126364</xdr:colOff>
      <xdr:row>42</xdr:row>
      <xdr:rowOff>30480</xdr:rowOff>
    </xdr:to>
    <xdr:cxnSp macro="">
      <xdr:nvCxnSpPr>
        <xdr:cNvPr id="473" name="直線コネクタ 472">
          <a:extLst>
            <a:ext uri="{FF2B5EF4-FFF2-40B4-BE49-F238E27FC236}">
              <a16:creationId xmlns:a16="http://schemas.microsoft.com/office/drawing/2014/main" id="{A131C5DA-DF90-48F7-B67B-01B62F6FED80}"/>
            </a:ext>
          </a:extLst>
        </xdr:cNvPr>
        <xdr:cNvCxnSpPr/>
      </xdr:nvCxnSpPr>
      <xdr:spPr>
        <a:xfrm flipV="1">
          <a:off x="14695170" y="5735320"/>
          <a:ext cx="1269" cy="1092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34307</xdr:rowOff>
    </xdr:from>
    <xdr:ext cx="405111" cy="259045"/>
    <xdr:sp macro="" textlink="">
      <xdr:nvSpPr>
        <xdr:cNvPr id="474" name="【試験研究機関】&#10;有形固定資産減価償却率最小値テキスト">
          <a:extLst>
            <a:ext uri="{FF2B5EF4-FFF2-40B4-BE49-F238E27FC236}">
              <a16:creationId xmlns:a16="http://schemas.microsoft.com/office/drawing/2014/main" id="{F4D03912-0B65-4D91-8079-BA863F6E5008}"/>
            </a:ext>
          </a:extLst>
        </xdr:cNvPr>
        <xdr:cNvSpPr txBox="1"/>
      </xdr:nvSpPr>
      <xdr:spPr>
        <a:xfrm>
          <a:off x="14744700" y="6831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30480</xdr:rowOff>
    </xdr:from>
    <xdr:to>
      <xdr:col>86</xdr:col>
      <xdr:colOff>25400</xdr:colOff>
      <xdr:row>42</xdr:row>
      <xdr:rowOff>30480</xdr:rowOff>
    </xdr:to>
    <xdr:cxnSp macro="">
      <xdr:nvCxnSpPr>
        <xdr:cNvPr id="475" name="直線コネクタ 474">
          <a:extLst>
            <a:ext uri="{FF2B5EF4-FFF2-40B4-BE49-F238E27FC236}">
              <a16:creationId xmlns:a16="http://schemas.microsoft.com/office/drawing/2014/main" id="{73C1D2CA-F4BA-44DB-942D-384C8338BC47}"/>
            </a:ext>
          </a:extLst>
        </xdr:cNvPr>
        <xdr:cNvCxnSpPr/>
      </xdr:nvCxnSpPr>
      <xdr:spPr>
        <a:xfrm>
          <a:off x="14611350" y="68281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11447</xdr:rowOff>
    </xdr:from>
    <xdr:ext cx="405111" cy="259045"/>
    <xdr:sp macro="" textlink="">
      <xdr:nvSpPr>
        <xdr:cNvPr id="476" name="【試験研究機関】&#10;有形固定資産減価償却率最大値テキスト">
          <a:extLst>
            <a:ext uri="{FF2B5EF4-FFF2-40B4-BE49-F238E27FC236}">
              <a16:creationId xmlns:a16="http://schemas.microsoft.com/office/drawing/2014/main" id="{F72AD20E-EA74-464E-85A9-920682823627}"/>
            </a:ext>
          </a:extLst>
        </xdr:cNvPr>
        <xdr:cNvSpPr txBox="1"/>
      </xdr:nvSpPr>
      <xdr:spPr>
        <a:xfrm>
          <a:off x="14744700" y="55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64770</xdr:rowOff>
    </xdr:from>
    <xdr:to>
      <xdr:col>86</xdr:col>
      <xdr:colOff>25400</xdr:colOff>
      <xdr:row>35</xdr:row>
      <xdr:rowOff>64770</xdr:rowOff>
    </xdr:to>
    <xdr:cxnSp macro="">
      <xdr:nvCxnSpPr>
        <xdr:cNvPr id="477" name="直線コネクタ 476">
          <a:extLst>
            <a:ext uri="{FF2B5EF4-FFF2-40B4-BE49-F238E27FC236}">
              <a16:creationId xmlns:a16="http://schemas.microsoft.com/office/drawing/2014/main" id="{7DE8CA04-DC1C-4F5D-AA43-0C051D562005}"/>
            </a:ext>
          </a:extLst>
        </xdr:cNvPr>
        <xdr:cNvCxnSpPr/>
      </xdr:nvCxnSpPr>
      <xdr:spPr>
        <a:xfrm>
          <a:off x="14611350" y="57353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11701</xdr:rowOff>
    </xdr:from>
    <xdr:ext cx="405111" cy="259045"/>
    <xdr:sp macro="" textlink="">
      <xdr:nvSpPr>
        <xdr:cNvPr id="478" name="【試験研究機関】&#10;有形固定資産減価償却率平均値テキスト">
          <a:extLst>
            <a:ext uri="{FF2B5EF4-FFF2-40B4-BE49-F238E27FC236}">
              <a16:creationId xmlns:a16="http://schemas.microsoft.com/office/drawing/2014/main" id="{3B6A5516-99C3-4433-964E-3AA22F7D4D56}"/>
            </a:ext>
          </a:extLst>
        </xdr:cNvPr>
        <xdr:cNvSpPr txBox="1"/>
      </xdr:nvSpPr>
      <xdr:spPr>
        <a:xfrm>
          <a:off x="14744700" y="5999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160274</xdr:rowOff>
    </xdr:from>
    <xdr:to>
      <xdr:col>85</xdr:col>
      <xdr:colOff>177800</xdr:colOff>
      <xdr:row>38</xdr:row>
      <xdr:rowOff>90424</xdr:rowOff>
    </xdr:to>
    <xdr:sp macro="" textlink="">
      <xdr:nvSpPr>
        <xdr:cNvPr id="479" name="フローチャート: 判断 478">
          <a:extLst>
            <a:ext uri="{FF2B5EF4-FFF2-40B4-BE49-F238E27FC236}">
              <a16:creationId xmlns:a16="http://schemas.microsoft.com/office/drawing/2014/main" id="{239428B4-C0F5-4113-BDF6-3D293AC5AE68}"/>
            </a:ext>
          </a:extLst>
        </xdr:cNvPr>
        <xdr:cNvSpPr/>
      </xdr:nvSpPr>
      <xdr:spPr>
        <a:xfrm>
          <a:off x="14649450" y="615467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80" name="フローチャート: 判断 479">
          <a:extLst>
            <a:ext uri="{FF2B5EF4-FFF2-40B4-BE49-F238E27FC236}">
              <a16:creationId xmlns:a16="http://schemas.microsoft.com/office/drawing/2014/main" id="{45E7814C-A3A5-4668-8C3F-F6B3120B43C0}"/>
            </a:ext>
          </a:extLst>
        </xdr:cNvPr>
        <xdr:cNvSpPr/>
      </xdr:nvSpPr>
      <xdr:spPr>
        <a:xfrm>
          <a:off x="13887450" y="611632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74947</xdr:rowOff>
    </xdr:from>
    <xdr:ext cx="405111" cy="259045"/>
    <xdr:sp macro="" textlink="">
      <xdr:nvSpPr>
        <xdr:cNvPr id="481" name="n_1aveValue【試験研究機関】&#10;有形固定資産減価償却率">
          <a:extLst>
            <a:ext uri="{FF2B5EF4-FFF2-40B4-BE49-F238E27FC236}">
              <a16:creationId xmlns:a16="http://schemas.microsoft.com/office/drawing/2014/main" id="{315D4EEA-9A5D-48DE-A244-B06685A1C2EA}"/>
            </a:ext>
          </a:extLst>
        </xdr:cNvPr>
        <xdr:cNvSpPr txBox="1"/>
      </xdr:nvSpPr>
      <xdr:spPr>
        <a:xfrm>
          <a:off x="13745219"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91694</xdr:rowOff>
    </xdr:from>
    <xdr:to>
      <xdr:col>76</xdr:col>
      <xdr:colOff>165100</xdr:colOff>
      <xdr:row>38</xdr:row>
      <xdr:rowOff>21844</xdr:rowOff>
    </xdr:to>
    <xdr:sp macro="" textlink="">
      <xdr:nvSpPr>
        <xdr:cNvPr id="482" name="フローチャート: 判断 481">
          <a:extLst>
            <a:ext uri="{FF2B5EF4-FFF2-40B4-BE49-F238E27FC236}">
              <a16:creationId xmlns:a16="http://schemas.microsoft.com/office/drawing/2014/main" id="{FC14DDB5-AA6A-479A-9C98-D88BDDC96C6D}"/>
            </a:ext>
          </a:extLst>
        </xdr:cNvPr>
        <xdr:cNvSpPr/>
      </xdr:nvSpPr>
      <xdr:spPr>
        <a:xfrm>
          <a:off x="13096875" y="607974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38371</xdr:rowOff>
    </xdr:from>
    <xdr:ext cx="405111" cy="259045"/>
    <xdr:sp macro="" textlink="">
      <xdr:nvSpPr>
        <xdr:cNvPr id="483" name="n_2aveValue【試験研究機関】&#10;有形固定資産減価償却率">
          <a:extLst>
            <a:ext uri="{FF2B5EF4-FFF2-40B4-BE49-F238E27FC236}">
              <a16:creationId xmlns:a16="http://schemas.microsoft.com/office/drawing/2014/main" id="{89C6DEAF-2304-41C7-8649-85FFCB7CE657}"/>
            </a:ext>
          </a:extLst>
        </xdr:cNvPr>
        <xdr:cNvSpPr txBox="1"/>
      </xdr:nvSpPr>
      <xdr:spPr>
        <a:xfrm>
          <a:off x="12964169" y="586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87122</xdr:rowOff>
    </xdr:from>
    <xdr:to>
      <xdr:col>72</xdr:col>
      <xdr:colOff>38100</xdr:colOff>
      <xdr:row>36</xdr:row>
      <xdr:rowOff>17272</xdr:rowOff>
    </xdr:to>
    <xdr:sp macro="" textlink="">
      <xdr:nvSpPr>
        <xdr:cNvPr id="484" name="フローチャート: 判断 483">
          <a:extLst>
            <a:ext uri="{FF2B5EF4-FFF2-40B4-BE49-F238E27FC236}">
              <a16:creationId xmlns:a16="http://schemas.microsoft.com/office/drawing/2014/main" id="{874D9684-1A9B-415A-A61A-9DA903966B6B}"/>
            </a:ext>
          </a:extLst>
        </xdr:cNvPr>
        <xdr:cNvSpPr/>
      </xdr:nvSpPr>
      <xdr:spPr>
        <a:xfrm>
          <a:off x="12296775" y="57513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33799</xdr:rowOff>
    </xdr:from>
    <xdr:ext cx="405111" cy="259045"/>
    <xdr:sp macro="" textlink="">
      <xdr:nvSpPr>
        <xdr:cNvPr id="485" name="n_3aveValue【試験研究機関】&#10;有形固定資産減価償却率">
          <a:extLst>
            <a:ext uri="{FF2B5EF4-FFF2-40B4-BE49-F238E27FC236}">
              <a16:creationId xmlns:a16="http://schemas.microsoft.com/office/drawing/2014/main" id="{12DB60D0-C702-4A86-81DA-23CB19DE4EDA}"/>
            </a:ext>
          </a:extLst>
        </xdr:cNvPr>
        <xdr:cNvSpPr txBox="1"/>
      </xdr:nvSpPr>
      <xdr:spPr>
        <a:xfrm>
          <a:off x="12164069" y="553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121412</xdr:rowOff>
    </xdr:from>
    <xdr:to>
      <xdr:col>67</xdr:col>
      <xdr:colOff>101600</xdr:colOff>
      <xdr:row>35</xdr:row>
      <xdr:rowOff>51562</xdr:rowOff>
    </xdr:to>
    <xdr:sp macro="" textlink="">
      <xdr:nvSpPr>
        <xdr:cNvPr id="486" name="フローチャート: 判断 485">
          <a:extLst>
            <a:ext uri="{FF2B5EF4-FFF2-40B4-BE49-F238E27FC236}">
              <a16:creationId xmlns:a16="http://schemas.microsoft.com/office/drawing/2014/main" id="{C8028E1B-EB86-4E3A-B295-C8B02E016E0A}"/>
            </a:ext>
          </a:extLst>
        </xdr:cNvPr>
        <xdr:cNvSpPr/>
      </xdr:nvSpPr>
      <xdr:spPr>
        <a:xfrm>
          <a:off x="11487150" y="563003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33</xdr:row>
      <xdr:rowOff>68089</xdr:rowOff>
    </xdr:from>
    <xdr:ext cx="405111" cy="259045"/>
    <xdr:sp macro="" textlink="">
      <xdr:nvSpPr>
        <xdr:cNvPr id="487" name="n_4aveValue【試験研究機関】&#10;有形固定資産減価償却率">
          <a:extLst>
            <a:ext uri="{FF2B5EF4-FFF2-40B4-BE49-F238E27FC236}">
              <a16:creationId xmlns:a16="http://schemas.microsoft.com/office/drawing/2014/main" id="{DC61BAB8-4B14-4644-A8FC-7BE1D23D8616}"/>
            </a:ext>
          </a:extLst>
        </xdr:cNvPr>
        <xdr:cNvSpPr txBox="1"/>
      </xdr:nvSpPr>
      <xdr:spPr>
        <a:xfrm>
          <a:off x="11354444" y="5408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D416AC31-9353-41E1-B978-CD1A9841F75F}"/>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4F52CD43-1CB8-49A7-B563-FC2150C5EF42}"/>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CCFAA470-80B2-48B1-B0EF-CBDBB9BAAE2C}"/>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D07B36A5-9BC9-45FA-96B7-2BEDF5EA2009}"/>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19338998-8D5E-467F-A70A-12487BFF9F0B}"/>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57404</xdr:rowOff>
    </xdr:from>
    <xdr:to>
      <xdr:col>85</xdr:col>
      <xdr:colOff>177800</xdr:colOff>
      <xdr:row>40</xdr:row>
      <xdr:rowOff>159004</xdr:rowOff>
    </xdr:to>
    <xdr:sp macro="" textlink="">
      <xdr:nvSpPr>
        <xdr:cNvPr id="493" name="楕円 492">
          <a:extLst>
            <a:ext uri="{FF2B5EF4-FFF2-40B4-BE49-F238E27FC236}">
              <a16:creationId xmlns:a16="http://schemas.microsoft.com/office/drawing/2014/main" id="{9EFED62C-08CE-464C-A54C-07B8273B69A3}"/>
            </a:ext>
          </a:extLst>
        </xdr:cNvPr>
        <xdr:cNvSpPr/>
      </xdr:nvSpPr>
      <xdr:spPr>
        <a:xfrm>
          <a:off x="14649450" y="653440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40</xdr:row>
      <xdr:rowOff>35831</xdr:rowOff>
    </xdr:from>
    <xdr:ext cx="405111" cy="259045"/>
    <xdr:sp macro="" textlink="">
      <xdr:nvSpPr>
        <xdr:cNvPr id="494" name="【試験研究機関】&#10;有形固定資産減価償却率該当値テキスト">
          <a:extLst>
            <a:ext uri="{FF2B5EF4-FFF2-40B4-BE49-F238E27FC236}">
              <a16:creationId xmlns:a16="http://schemas.microsoft.com/office/drawing/2014/main" id="{E08C7418-6101-44A6-B818-1F6249B2FE4F}"/>
            </a:ext>
          </a:extLst>
        </xdr:cNvPr>
        <xdr:cNvSpPr txBox="1"/>
      </xdr:nvSpPr>
      <xdr:spPr>
        <a:xfrm>
          <a:off x="14744700" y="651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146558</xdr:rowOff>
    </xdr:from>
    <xdr:to>
      <xdr:col>81</xdr:col>
      <xdr:colOff>101600</xdr:colOff>
      <xdr:row>40</xdr:row>
      <xdr:rowOff>76708</xdr:rowOff>
    </xdr:to>
    <xdr:sp macro="" textlink="">
      <xdr:nvSpPr>
        <xdr:cNvPr id="495" name="楕円 494">
          <a:extLst>
            <a:ext uri="{FF2B5EF4-FFF2-40B4-BE49-F238E27FC236}">
              <a16:creationId xmlns:a16="http://schemas.microsoft.com/office/drawing/2014/main" id="{CA34377B-26CA-47D1-BC49-58FA2D945F7D}"/>
            </a:ext>
          </a:extLst>
        </xdr:cNvPr>
        <xdr:cNvSpPr/>
      </xdr:nvSpPr>
      <xdr:spPr>
        <a:xfrm>
          <a:off x="13887450" y="645845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25908</xdr:rowOff>
    </xdr:from>
    <xdr:to>
      <xdr:col>85</xdr:col>
      <xdr:colOff>127000</xdr:colOff>
      <xdr:row>40</xdr:row>
      <xdr:rowOff>108204</xdr:rowOff>
    </xdr:to>
    <xdr:cxnSp macro="">
      <xdr:nvCxnSpPr>
        <xdr:cNvPr id="496" name="直線コネクタ 495">
          <a:extLst>
            <a:ext uri="{FF2B5EF4-FFF2-40B4-BE49-F238E27FC236}">
              <a16:creationId xmlns:a16="http://schemas.microsoft.com/office/drawing/2014/main" id="{1B4447FF-F1A8-4AD9-AD73-1EE6C2001216}"/>
            </a:ext>
          </a:extLst>
        </xdr:cNvPr>
        <xdr:cNvCxnSpPr/>
      </xdr:nvCxnSpPr>
      <xdr:spPr>
        <a:xfrm>
          <a:off x="13935075" y="6506083"/>
          <a:ext cx="762000" cy="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146558</xdr:rowOff>
    </xdr:from>
    <xdr:to>
      <xdr:col>76</xdr:col>
      <xdr:colOff>165100</xdr:colOff>
      <xdr:row>40</xdr:row>
      <xdr:rowOff>76708</xdr:rowOff>
    </xdr:to>
    <xdr:sp macro="" textlink="">
      <xdr:nvSpPr>
        <xdr:cNvPr id="497" name="楕円 496">
          <a:extLst>
            <a:ext uri="{FF2B5EF4-FFF2-40B4-BE49-F238E27FC236}">
              <a16:creationId xmlns:a16="http://schemas.microsoft.com/office/drawing/2014/main" id="{8B802D12-2A2D-45DE-977B-A0B205B53194}"/>
            </a:ext>
          </a:extLst>
        </xdr:cNvPr>
        <xdr:cNvSpPr/>
      </xdr:nvSpPr>
      <xdr:spPr>
        <a:xfrm>
          <a:off x="13096875" y="645845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25908</xdr:rowOff>
    </xdr:from>
    <xdr:to>
      <xdr:col>81</xdr:col>
      <xdr:colOff>50800</xdr:colOff>
      <xdr:row>40</xdr:row>
      <xdr:rowOff>25908</xdr:rowOff>
    </xdr:to>
    <xdr:cxnSp macro="">
      <xdr:nvCxnSpPr>
        <xdr:cNvPr id="498" name="直線コネクタ 497">
          <a:extLst>
            <a:ext uri="{FF2B5EF4-FFF2-40B4-BE49-F238E27FC236}">
              <a16:creationId xmlns:a16="http://schemas.microsoft.com/office/drawing/2014/main" id="{F5E1D9B2-BB32-4C6E-9008-9914DB413EA4}"/>
            </a:ext>
          </a:extLst>
        </xdr:cNvPr>
        <xdr:cNvCxnSpPr/>
      </xdr:nvCxnSpPr>
      <xdr:spPr>
        <a:xfrm>
          <a:off x="13144500" y="6506083"/>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114554</xdr:rowOff>
    </xdr:from>
    <xdr:to>
      <xdr:col>72</xdr:col>
      <xdr:colOff>38100</xdr:colOff>
      <xdr:row>40</xdr:row>
      <xdr:rowOff>44704</xdr:rowOff>
    </xdr:to>
    <xdr:sp macro="" textlink="">
      <xdr:nvSpPr>
        <xdr:cNvPr id="499" name="楕円 498">
          <a:extLst>
            <a:ext uri="{FF2B5EF4-FFF2-40B4-BE49-F238E27FC236}">
              <a16:creationId xmlns:a16="http://schemas.microsoft.com/office/drawing/2014/main" id="{3834FCB9-4797-49C5-A6C6-27B64DEE30CF}"/>
            </a:ext>
          </a:extLst>
        </xdr:cNvPr>
        <xdr:cNvSpPr/>
      </xdr:nvSpPr>
      <xdr:spPr>
        <a:xfrm>
          <a:off x="12296775" y="642962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165354</xdr:rowOff>
    </xdr:from>
    <xdr:to>
      <xdr:col>76</xdr:col>
      <xdr:colOff>114300</xdr:colOff>
      <xdr:row>40</xdr:row>
      <xdr:rowOff>25908</xdr:rowOff>
    </xdr:to>
    <xdr:cxnSp macro="">
      <xdr:nvCxnSpPr>
        <xdr:cNvPr id="500" name="直線コネクタ 499">
          <a:extLst>
            <a:ext uri="{FF2B5EF4-FFF2-40B4-BE49-F238E27FC236}">
              <a16:creationId xmlns:a16="http://schemas.microsoft.com/office/drawing/2014/main" id="{F159B80A-F200-4784-8730-A70628D1C16A}"/>
            </a:ext>
          </a:extLst>
        </xdr:cNvPr>
        <xdr:cNvCxnSpPr/>
      </xdr:nvCxnSpPr>
      <xdr:spPr>
        <a:xfrm>
          <a:off x="12344400" y="6477254"/>
          <a:ext cx="800100" cy="2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67835</xdr:rowOff>
    </xdr:from>
    <xdr:ext cx="405111" cy="259045"/>
    <xdr:sp macro="" textlink="">
      <xdr:nvSpPr>
        <xdr:cNvPr id="501" name="n_1mainValue【試験研究機関】&#10;有形固定資産減価償却率">
          <a:extLst>
            <a:ext uri="{FF2B5EF4-FFF2-40B4-BE49-F238E27FC236}">
              <a16:creationId xmlns:a16="http://schemas.microsoft.com/office/drawing/2014/main" id="{FDD01783-332A-4BE0-AF94-4492952CF433}"/>
            </a:ext>
          </a:extLst>
        </xdr:cNvPr>
        <xdr:cNvSpPr txBox="1"/>
      </xdr:nvSpPr>
      <xdr:spPr>
        <a:xfrm>
          <a:off x="13745219" y="6541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67835</xdr:rowOff>
    </xdr:from>
    <xdr:ext cx="405111" cy="259045"/>
    <xdr:sp macro="" textlink="">
      <xdr:nvSpPr>
        <xdr:cNvPr id="502" name="n_2mainValue【試験研究機関】&#10;有形固定資産減価償却率">
          <a:extLst>
            <a:ext uri="{FF2B5EF4-FFF2-40B4-BE49-F238E27FC236}">
              <a16:creationId xmlns:a16="http://schemas.microsoft.com/office/drawing/2014/main" id="{708CDE5A-5D07-46A5-BCCB-40B048475CCF}"/>
            </a:ext>
          </a:extLst>
        </xdr:cNvPr>
        <xdr:cNvSpPr txBox="1"/>
      </xdr:nvSpPr>
      <xdr:spPr>
        <a:xfrm>
          <a:off x="12964169" y="6541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35831</xdr:rowOff>
    </xdr:from>
    <xdr:ext cx="405111" cy="259045"/>
    <xdr:sp macro="" textlink="">
      <xdr:nvSpPr>
        <xdr:cNvPr id="503" name="n_3mainValue【試験研究機関】&#10;有形固定資産減価償却率">
          <a:extLst>
            <a:ext uri="{FF2B5EF4-FFF2-40B4-BE49-F238E27FC236}">
              <a16:creationId xmlns:a16="http://schemas.microsoft.com/office/drawing/2014/main" id="{5EA129E1-B6AB-448E-BB63-789E4C96B695}"/>
            </a:ext>
          </a:extLst>
        </xdr:cNvPr>
        <xdr:cNvSpPr txBox="1"/>
      </xdr:nvSpPr>
      <xdr:spPr>
        <a:xfrm>
          <a:off x="12164069" y="651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a:extLst>
            <a:ext uri="{FF2B5EF4-FFF2-40B4-BE49-F238E27FC236}">
              <a16:creationId xmlns:a16="http://schemas.microsoft.com/office/drawing/2014/main" id="{421DF935-AA05-41CC-AC9D-C167CC5D3D25}"/>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505" name="正方形/長方形 504">
          <a:extLst>
            <a:ext uri="{FF2B5EF4-FFF2-40B4-BE49-F238E27FC236}">
              <a16:creationId xmlns:a16="http://schemas.microsoft.com/office/drawing/2014/main" id="{F3931CF7-1B4D-41C8-A7B1-6C1B89E31E4C}"/>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506" name="正方形/長方形 505">
          <a:extLst>
            <a:ext uri="{FF2B5EF4-FFF2-40B4-BE49-F238E27FC236}">
              <a16:creationId xmlns:a16="http://schemas.microsoft.com/office/drawing/2014/main" id="{7A868E50-DBA5-4781-896D-581CA4214E30}"/>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507" name="正方形/長方形 506">
          <a:extLst>
            <a:ext uri="{FF2B5EF4-FFF2-40B4-BE49-F238E27FC236}">
              <a16:creationId xmlns:a16="http://schemas.microsoft.com/office/drawing/2014/main" id="{ECD14532-837D-41C3-A6E7-684619BDFF86}"/>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508" name="正方形/長方形 507">
          <a:extLst>
            <a:ext uri="{FF2B5EF4-FFF2-40B4-BE49-F238E27FC236}">
              <a16:creationId xmlns:a16="http://schemas.microsoft.com/office/drawing/2014/main" id="{1EAEC642-80AB-41E7-91CD-359C17C9D0F5}"/>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a:extLst>
            <a:ext uri="{FF2B5EF4-FFF2-40B4-BE49-F238E27FC236}">
              <a16:creationId xmlns:a16="http://schemas.microsoft.com/office/drawing/2014/main" id="{BD83984B-7D7C-44D2-B588-8EE4689C6F66}"/>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0" name="テキスト ボックス 509">
          <a:extLst>
            <a:ext uri="{FF2B5EF4-FFF2-40B4-BE49-F238E27FC236}">
              <a16:creationId xmlns:a16="http://schemas.microsoft.com/office/drawing/2014/main" id="{711ADD83-87E1-49C6-85B8-8C9DBB9C826C}"/>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1" name="直線コネクタ 510">
          <a:extLst>
            <a:ext uri="{FF2B5EF4-FFF2-40B4-BE49-F238E27FC236}">
              <a16:creationId xmlns:a16="http://schemas.microsoft.com/office/drawing/2014/main" id="{436B920A-6EB4-4D1C-B3EC-24BFA97EA033}"/>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2" name="直線コネクタ 511">
          <a:extLst>
            <a:ext uri="{FF2B5EF4-FFF2-40B4-BE49-F238E27FC236}">
              <a16:creationId xmlns:a16="http://schemas.microsoft.com/office/drawing/2014/main" id="{6558DA29-AE23-4683-A5A1-BCB7991D10E5}"/>
            </a:ext>
          </a:extLst>
        </xdr:cNvPr>
        <xdr:cNvCxnSpPr/>
      </xdr:nvCxnSpPr>
      <xdr:spPr>
        <a:xfrm>
          <a:off x="164592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3" name="テキスト ボックス 512">
          <a:extLst>
            <a:ext uri="{FF2B5EF4-FFF2-40B4-BE49-F238E27FC236}">
              <a16:creationId xmlns:a16="http://schemas.microsoft.com/office/drawing/2014/main" id="{0783C533-1D3E-4A4E-A563-1A71C305FA7C}"/>
            </a:ext>
          </a:extLst>
        </xdr:cNvPr>
        <xdr:cNvSpPr txBox="1"/>
      </xdr:nvSpPr>
      <xdr:spPr>
        <a:xfrm>
          <a:off x="16052346"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4" name="直線コネクタ 513">
          <a:extLst>
            <a:ext uri="{FF2B5EF4-FFF2-40B4-BE49-F238E27FC236}">
              <a16:creationId xmlns:a16="http://schemas.microsoft.com/office/drawing/2014/main" id="{39E0C165-7705-4355-ADD7-354F5AF61985}"/>
            </a:ext>
          </a:extLst>
        </xdr:cNvPr>
        <xdr:cNvCxnSpPr/>
      </xdr:nvCxnSpPr>
      <xdr:spPr>
        <a:xfrm>
          <a:off x="164592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15" name="テキスト ボックス 514">
          <a:extLst>
            <a:ext uri="{FF2B5EF4-FFF2-40B4-BE49-F238E27FC236}">
              <a16:creationId xmlns:a16="http://schemas.microsoft.com/office/drawing/2014/main" id="{1A546CAE-203D-4765-B7D6-119E5CC824DF}"/>
            </a:ext>
          </a:extLst>
        </xdr:cNvPr>
        <xdr:cNvSpPr txBox="1"/>
      </xdr:nvSpPr>
      <xdr:spPr>
        <a:xfrm>
          <a:off x="16052346"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6" name="直線コネクタ 515">
          <a:extLst>
            <a:ext uri="{FF2B5EF4-FFF2-40B4-BE49-F238E27FC236}">
              <a16:creationId xmlns:a16="http://schemas.microsoft.com/office/drawing/2014/main" id="{B0707A47-50DA-4C7A-837F-FCE6BFDC9A46}"/>
            </a:ext>
          </a:extLst>
        </xdr:cNvPr>
        <xdr:cNvCxnSpPr/>
      </xdr:nvCxnSpPr>
      <xdr:spPr>
        <a:xfrm>
          <a:off x="164592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17" name="テキスト ボックス 516">
          <a:extLst>
            <a:ext uri="{FF2B5EF4-FFF2-40B4-BE49-F238E27FC236}">
              <a16:creationId xmlns:a16="http://schemas.microsoft.com/office/drawing/2014/main" id="{55C4D1B3-7D58-4C86-81CE-4D1D00999406}"/>
            </a:ext>
          </a:extLst>
        </xdr:cNvPr>
        <xdr:cNvSpPr txBox="1"/>
      </xdr:nvSpPr>
      <xdr:spPr>
        <a:xfrm>
          <a:off x="16052346"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8" name="直線コネクタ 517">
          <a:extLst>
            <a:ext uri="{FF2B5EF4-FFF2-40B4-BE49-F238E27FC236}">
              <a16:creationId xmlns:a16="http://schemas.microsoft.com/office/drawing/2014/main" id="{A2B2EC19-193E-48CC-A819-632F9D528853}"/>
            </a:ext>
          </a:extLst>
        </xdr:cNvPr>
        <xdr:cNvCxnSpPr/>
      </xdr:nvCxnSpPr>
      <xdr:spPr>
        <a:xfrm>
          <a:off x="164592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19" name="テキスト ボックス 518">
          <a:extLst>
            <a:ext uri="{FF2B5EF4-FFF2-40B4-BE49-F238E27FC236}">
              <a16:creationId xmlns:a16="http://schemas.microsoft.com/office/drawing/2014/main" id="{8668DB76-2D9E-43D7-BA30-4B0169B31944}"/>
            </a:ext>
          </a:extLst>
        </xdr:cNvPr>
        <xdr:cNvSpPr txBox="1"/>
      </xdr:nvSpPr>
      <xdr:spPr>
        <a:xfrm>
          <a:off x="16052346"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0" name="直線コネクタ 519">
          <a:extLst>
            <a:ext uri="{FF2B5EF4-FFF2-40B4-BE49-F238E27FC236}">
              <a16:creationId xmlns:a16="http://schemas.microsoft.com/office/drawing/2014/main" id="{6E299BAD-3F03-4A5E-B2B5-883320BDE3F3}"/>
            </a:ext>
          </a:extLst>
        </xdr:cNvPr>
        <xdr:cNvCxnSpPr/>
      </xdr:nvCxnSpPr>
      <xdr:spPr>
        <a:xfrm>
          <a:off x="164592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1" name="テキスト ボックス 520">
          <a:extLst>
            <a:ext uri="{FF2B5EF4-FFF2-40B4-BE49-F238E27FC236}">
              <a16:creationId xmlns:a16="http://schemas.microsoft.com/office/drawing/2014/main" id="{BC8FD91F-D8E5-4F49-B486-48B18CD7CBF4}"/>
            </a:ext>
          </a:extLst>
        </xdr:cNvPr>
        <xdr:cNvSpPr txBox="1"/>
      </xdr:nvSpPr>
      <xdr:spPr>
        <a:xfrm>
          <a:off x="16052346"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2" name="直線コネクタ 521">
          <a:extLst>
            <a:ext uri="{FF2B5EF4-FFF2-40B4-BE49-F238E27FC236}">
              <a16:creationId xmlns:a16="http://schemas.microsoft.com/office/drawing/2014/main" id="{A89E27C9-EA8E-473B-A220-9C66BC7158C3}"/>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3" name="テキスト ボックス 522">
          <a:extLst>
            <a:ext uri="{FF2B5EF4-FFF2-40B4-BE49-F238E27FC236}">
              <a16:creationId xmlns:a16="http://schemas.microsoft.com/office/drawing/2014/main" id="{6BEA0350-9273-4CEA-BFFA-9C5CBAC65959}"/>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4" name="【試験研究機関】&#10;一人当たり面積グラフ枠">
          <a:extLst>
            <a:ext uri="{FF2B5EF4-FFF2-40B4-BE49-F238E27FC236}">
              <a16:creationId xmlns:a16="http://schemas.microsoft.com/office/drawing/2014/main" id="{EB042992-B981-490B-890B-76BB181F91ED}"/>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127000</xdr:rowOff>
    </xdr:from>
    <xdr:to>
      <xdr:col>116</xdr:col>
      <xdr:colOff>62864</xdr:colOff>
      <xdr:row>41</xdr:row>
      <xdr:rowOff>158750</xdr:rowOff>
    </xdr:to>
    <xdr:cxnSp macro="">
      <xdr:nvCxnSpPr>
        <xdr:cNvPr id="525" name="直線コネクタ 524">
          <a:extLst>
            <a:ext uri="{FF2B5EF4-FFF2-40B4-BE49-F238E27FC236}">
              <a16:creationId xmlns:a16="http://schemas.microsoft.com/office/drawing/2014/main" id="{53EC2E24-D183-40ED-8C14-6B779A630CA1}"/>
            </a:ext>
          </a:extLst>
        </xdr:cNvPr>
        <xdr:cNvCxnSpPr/>
      </xdr:nvCxnSpPr>
      <xdr:spPr>
        <a:xfrm flipV="1">
          <a:off x="19952970" y="5305425"/>
          <a:ext cx="1269"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162577</xdr:rowOff>
    </xdr:from>
    <xdr:ext cx="469744" cy="259045"/>
    <xdr:sp macro="" textlink="">
      <xdr:nvSpPr>
        <xdr:cNvPr id="526" name="【試験研究機関】&#10;一人当たり面積最小値テキスト">
          <a:extLst>
            <a:ext uri="{FF2B5EF4-FFF2-40B4-BE49-F238E27FC236}">
              <a16:creationId xmlns:a16="http://schemas.microsoft.com/office/drawing/2014/main" id="{4A5223FC-D977-4B37-BE13-3B449295088D}"/>
            </a:ext>
          </a:extLst>
        </xdr:cNvPr>
        <xdr:cNvSpPr txBox="1"/>
      </xdr:nvSpPr>
      <xdr:spPr>
        <a:xfrm>
          <a:off x="20002500"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158750</xdr:rowOff>
    </xdr:from>
    <xdr:to>
      <xdr:col>116</xdr:col>
      <xdr:colOff>152400</xdr:colOff>
      <xdr:row>41</xdr:row>
      <xdr:rowOff>158750</xdr:rowOff>
    </xdr:to>
    <xdr:cxnSp macro="">
      <xdr:nvCxnSpPr>
        <xdr:cNvPr id="527" name="直線コネクタ 526">
          <a:extLst>
            <a:ext uri="{FF2B5EF4-FFF2-40B4-BE49-F238E27FC236}">
              <a16:creationId xmlns:a16="http://schemas.microsoft.com/office/drawing/2014/main" id="{86F2BA66-395A-4EA1-BF1B-B5DFF24AD756}"/>
            </a:ext>
          </a:extLst>
        </xdr:cNvPr>
        <xdr:cNvCxnSpPr/>
      </xdr:nvCxnSpPr>
      <xdr:spPr>
        <a:xfrm>
          <a:off x="19878675" y="68008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73677</xdr:rowOff>
    </xdr:from>
    <xdr:ext cx="469744" cy="259045"/>
    <xdr:sp macro="" textlink="">
      <xdr:nvSpPr>
        <xdr:cNvPr id="528" name="【試験研究機関】&#10;一人当たり面積最大値テキスト">
          <a:extLst>
            <a:ext uri="{FF2B5EF4-FFF2-40B4-BE49-F238E27FC236}">
              <a16:creationId xmlns:a16="http://schemas.microsoft.com/office/drawing/2014/main" id="{DCB04E3D-3DE3-42DE-9ABC-54AF0C2943C2}"/>
            </a:ext>
          </a:extLst>
        </xdr:cNvPr>
        <xdr:cNvSpPr txBox="1"/>
      </xdr:nvSpPr>
      <xdr:spPr>
        <a:xfrm>
          <a:off x="20002500" y="509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127000</xdr:rowOff>
    </xdr:from>
    <xdr:to>
      <xdr:col>116</xdr:col>
      <xdr:colOff>152400</xdr:colOff>
      <xdr:row>32</xdr:row>
      <xdr:rowOff>127000</xdr:rowOff>
    </xdr:to>
    <xdr:cxnSp macro="">
      <xdr:nvCxnSpPr>
        <xdr:cNvPr id="529" name="直線コネクタ 528">
          <a:extLst>
            <a:ext uri="{FF2B5EF4-FFF2-40B4-BE49-F238E27FC236}">
              <a16:creationId xmlns:a16="http://schemas.microsoft.com/office/drawing/2014/main" id="{DEFB60AE-24B5-4EE3-A0DA-6C420D1F1DB3}"/>
            </a:ext>
          </a:extLst>
        </xdr:cNvPr>
        <xdr:cNvCxnSpPr/>
      </xdr:nvCxnSpPr>
      <xdr:spPr>
        <a:xfrm>
          <a:off x="19878675" y="53054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92727</xdr:rowOff>
    </xdr:from>
    <xdr:ext cx="469744" cy="259045"/>
    <xdr:sp macro="" textlink="">
      <xdr:nvSpPr>
        <xdr:cNvPr id="530" name="【試験研究機関】&#10;一人当たり面積平均値テキスト">
          <a:extLst>
            <a:ext uri="{FF2B5EF4-FFF2-40B4-BE49-F238E27FC236}">
              <a16:creationId xmlns:a16="http://schemas.microsoft.com/office/drawing/2014/main" id="{865CA840-1F96-49F6-9C55-DFD8DA2FB3AC}"/>
            </a:ext>
          </a:extLst>
        </xdr:cNvPr>
        <xdr:cNvSpPr txBox="1"/>
      </xdr:nvSpPr>
      <xdr:spPr>
        <a:xfrm>
          <a:off x="20002500" y="6245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114300</xdr:rowOff>
    </xdr:from>
    <xdr:to>
      <xdr:col>116</xdr:col>
      <xdr:colOff>114300</xdr:colOff>
      <xdr:row>39</xdr:row>
      <xdr:rowOff>44450</xdr:rowOff>
    </xdr:to>
    <xdr:sp macro="" textlink="">
      <xdr:nvSpPr>
        <xdr:cNvPr id="531" name="フローチャート: 判断 530">
          <a:extLst>
            <a:ext uri="{FF2B5EF4-FFF2-40B4-BE49-F238E27FC236}">
              <a16:creationId xmlns:a16="http://schemas.microsoft.com/office/drawing/2014/main" id="{A3BB4BA0-9256-4D9F-A81A-BAE611623A02}"/>
            </a:ext>
          </a:extLst>
        </xdr:cNvPr>
        <xdr:cNvSpPr/>
      </xdr:nvSpPr>
      <xdr:spPr>
        <a:xfrm>
          <a:off x="19897725" y="62674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532" name="フローチャート: 判断 531">
          <a:extLst>
            <a:ext uri="{FF2B5EF4-FFF2-40B4-BE49-F238E27FC236}">
              <a16:creationId xmlns:a16="http://schemas.microsoft.com/office/drawing/2014/main" id="{8C6ECADC-30DF-4AE8-BF7E-89C6844F1418}"/>
            </a:ext>
          </a:extLst>
        </xdr:cNvPr>
        <xdr:cNvSpPr/>
      </xdr:nvSpPr>
      <xdr:spPr>
        <a:xfrm>
          <a:off x="19154775" y="62388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10177</xdr:rowOff>
    </xdr:from>
    <xdr:ext cx="469744" cy="259045"/>
    <xdr:sp macro="" textlink="">
      <xdr:nvSpPr>
        <xdr:cNvPr id="533" name="n_1aveValue【試験研究機関】&#10;一人当たり面積">
          <a:extLst>
            <a:ext uri="{FF2B5EF4-FFF2-40B4-BE49-F238E27FC236}">
              <a16:creationId xmlns:a16="http://schemas.microsoft.com/office/drawing/2014/main" id="{09A52449-77C9-492E-A3D3-A0FBCF45E5BD}"/>
            </a:ext>
          </a:extLst>
        </xdr:cNvPr>
        <xdr:cNvSpPr txBox="1"/>
      </xdr:nvSpPr>
      <xdr:spPr>
        <a:xfrm>
          <a:off x="18983402" y="632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127000</xdr:rowOff>
    </xdr:from>
    <xdr:to>
      <xdr:col>107</xdr:col>
      <xdr:colOff>101600</xdr:colOff>
      <xdr:row>39</xdr:row>
      <xdr:rowOff>57150</xdr:rowOff>
    </xdr:to>
    <xdr:sp macro="" textlink="">
      <xdr:nvSpPr>
        <xdr:cNvPr id="534" name="フローチャート: 判断 533">
          <a:extLst>
            <a:ext uri="{FF2B5EF4-FFF2-40B4-BE49-F238E27FC236}">
              <a16:creationId xmlns:a16="http://schemas.microsoft.com/office/drawing/2014/main" id="{88DBCBE3-19BE-42D0-98A3-71940B0C378E}"/>
            </a:ext>
          </a:extLst>
        </xdr:cNvPr>
        <xdr:cNvSpPr/>
      </xdr:nvSpPr>
      <xdr:spPr>
        <a:xfrm>
          <a:off x="18345150" y="62769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39</xdr:row>
      <xdr:rowOff>48277</xdr:rowOff>
    </xdr:from>
    <xdr:ext cx="469744" cy="259045"/>
    <xdr:sp macro="" textlink="">
      <xdr:nvSpPr>
        <xdr:cNvPr id="535" name="n_2aveValue【試験研究機関】&#10;一人当たり面積">
          <a:extLst>
            <a:ext uri="{FF2B5EF4-FFF2-40B4-BE49-F238E27FC236}">
              <a16:creationId xmlns:a16="http://schemas.microsoft.com/office/drawing/2014/main" id="{67A6BA16-C856-417A-90DB-63CE5FCB662C}"/>
            </a:ext>
          </a:extLst>
        </xdr:cNvPr>
        <xdr:cNvSpPr txBox="1"/>
      </xdr:nvSpPr>
      <xdr:spPr>
        <a:xfrm>
          <a:off x="18183302"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120650</xdr:rowOff>
    </xdr:from>
    <xdr:to>
      <xdr:col>102</xdr:col>
      <xdr:colOff>165100</xdr:colOff>
      <xdr:row>36</xdr:row>
      <xdr:rowOff>50800</xdr:rowOff>
    </xdr:to>
    <xdr:sp macro="" textlink="">
      <xdr:nvSpPr>
        <xdr:cNvPr id="536" name="フローチャート: 判断 535">
          <a:extLst>
            <a:ext uri="{FF2B5EF4-FFF2-40B4-BE49-F238E27FC236}">
              <a16:creationId xmlns:a16="http://schemas.microsoft.com/office/drawing/2014/main" id="{0BA9BA81-2B65-45A2-887F-25C7C4A0A313}"/>
            </a:ext>
          </a:extLst>
        </xdr:cNvPr>
        <xdr:cNvSpPr/>
      </xdr:nvSpPr>
      <xdr:spPr>
        <a:xfrm>
          <a:off x="17554575" y="57912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36</xdr:row>
      <xdr:rowOff>41927</xdr:rowOff>
    </xdr:from>
    <xdr:ext cx="469744" cy="259045"/>
    <xdr:sp macro="" textlink="">
      <xdr:nvSpPr>
        <xdr:cNvPr id="537" name="n_3aveValue【試験研究機関】&#10;一人当たり面積">
          <a:extLst>
            <a:ext uri="{FF2B5EF4-FFF2-40B4-BE49-F238E27FC236}">
              <a16:creationId xmlns:a16="http://schemas.microsoft.com/office/drawing/2014/main" id="{69563326-0A18-4D4B-8531-A9A01D8E2D1B}"/>
            </a:ext>
          </a:extLst>
        </xdr:cNvPr>
        <xdr:cNvSpPr txBox="1"/>
      </xdr:nvSpPr>
      <xdr:spPr>
        <a:xfrm>
          <a:off x="17383202" y="58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139700</xdr:rowOff>
    </xdr:from>
    <xdr:to>
      <xdr:col>98</xdr:col>
      <xdr:colOff>38100</xdr:colOff>
      <xdr:row>39</xdr:row>
      <xdr:rowOff>69850</xdr:rowOff>
    </xdr:to>
    <xdr:sp macro="" textlink="">
      <xdr:nvSpPr>
        <xdr:cNvPr id="538" name="フローチャート: 判断 537">
          <a:extLst>
            <a:ext uri="{FF2B5EF4-FFF2-40B4-BE49-F238E27FC236}">
              <a16:creationId xmlns:a16="http://schemas.microsoft.com/office/drawing/2014/main" id="{2C6CEAEA-0953-46E2-B348-F0162C7F6973}"/>
            </a:ext>
          </a:extLst>
        </xdr:cNvPr>
        <xdr:cNvSpPr/>
      </xdr:nvSpPr>
      <xdr:spPr>
        <a:xfrm>
          <a:off x="16754475" y="62960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37</xdr:row>
      <xdr:rowOff>86377</xdr:rowOff>
    </xdr:from>
    <xdr:ext cx="469744" cy="259045"/>
    <xdr:sp macro="" textlink="">
      <xdr:nvSpPr>
        <xdr:cNvPr id="539" name="n_4aveValue【試験研究機関】&#10;一人当たり面積">
          <a:extLst>
            <a:ext uri="{FF2B5EF4-FFF2-40B4-BE49-F238E27FC236}">
              <a16:creationId xmlns:a16="http://schemas.microsoft.com/office/drawing/2014/main" id="{B3FAC548-FEAE-4B1C-AACA-4D884734D21C}"/>
            </a:ext>
          </a:extLst>
        </xdr:cNvPr>
        <xdr:cNvSpPr txBox="1"/>
      </xdr:nvSpPr>
      <xdr:spPr>
        <a:xfrm>
          <a:off x="16592627"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3712FB83-65D2-4D89-9E87-0717E27F9D6F}"/>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70E268C1-749E-49B9-AF7C-F45EFB757EB4}"/>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FF6ABCFC-8FC9-4937-8B94-77C35A876C44}"/>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5F5EADC6-E5E0-4117-813A-531C64EB0DCA}"/>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id="{1A84288A-A634-4F34-AAB0-CF072DA23173}"/>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76200</xdr:rowOff>
    </xdr:from>
    <xdr:to>
      <xdr:col>116</xdr:col>
      <xdr:colOff>114300</xdr:colOff>
      <xdr:row>33</xdr:row>
      <xdr:rowOff>6350</xdr:rowOff>
    </xdr:to>
    <xdr:sp macro="" textlink="">
      <xdr:nvSpPr>
        <xdr:cNvPr id="545" name="楕円 544">
          <a:extLst>
            <a:ext uri="{FF2B5EF4-FFF2-40B4-BE49-F238E27FC236}">
              <a16:creationId xmlns:a16="http://schemas.microsoft.com/office/drawing/2014/main" id="{D3709173-4916-496B-95B7-9FE5E371836B}"/>
            </a:ext>
          </a:extLst>
        </xdr:cNvPr>
        <xdr:cNvSpPr/>
      </xdr:nvSpPr>
      <xdr:spPr>
        <a:xfrm>
          <a:off x="19897725" y="52578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29227</xdr:rowOff>
    </xdr:from>
    <xdr:ext cx="469744" cy="259045"/>
    <xdr:sp macro="" textlink="">
      <xdr:nvSpPr>
        <xdr:cNvPr id="546" name="【試験研究機関】&#10;一人当たり面積該当値テキスト">
          <a:extLst>
            <a:ext uri="{FF2B5EF4-FFF2-40B4-BE49-F238E27FC236}">
              <a16:creationId xmlns:a16="http://schemas.microsoft.com/office/drawing/2014/main" id="{97D802B7-C54B-41A6-AB24-23445B238976}"/>
            </a:ext>
          </a:extLst>
        </xdr:cNvPr>
        <xdr:cNvSpPr txBox="1"/>
      </xdr:nvSpPr>
      <xdr:spPr>
        <a:xfrm>
          <a:off x="20002500" y="520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88900</xdr:rowOff>
    </xdr:from>
    <xdr:to>
      <xdr:col>112</xdr:col>
      <xdr:colOff>38100</xdr:colOff>
      <xdr:row>33</xdr:row>
      <xdr:rowOff>19050</xdr:rowOff>
    </xdr:to>
    <xdr:sp macro="" textlink="">
      <xdr:nvSpPr>
        <xdr:cNvPr id="547" name="楕円 546">
          <a:extLst>
            <a:ext uri="{FF2B5EF4-FFF2-40B4-BE49-F238E27FC236}">
              <a16:creationId xmlns:a16="http://schemas.microsoft.com/office/drawing/2014/main" id="{4C6FD932-F3ED-4CF8-87B2-B5BD25C37EFC}"/>
            </a:ext>
          </a:extLst>
        </xdr:cNvPr>
        <xdr:cNvSpPr/>
      </xdr:nvSpPr>
      <xdr:spPr>
        <a:xfrm>
          <a:off x="19154775" y="52673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32</xdr:row>
      <xdr:rowOff>127000</xdr:rowOff>
    </xdr:from>
    <xdr:to>
      <xdr:col>116</xdr:col>
      <xdr:colOff>63500</xdr:colOff>
      <xdr:row>32</xdr:row>
      <xdr:rowOff>139700</xdr:rowOff>
    </xdr:to>
    <xdr:cxnSp macro="">
      <xdr:nvCxnSpPr>
        <xdr:cNvPr id="548" name="直線コネクタ 547">
          <a:extLst>
            <a:ext uri="{FF2B5EF4-FFF2-40B4-BE49-F238E27FC236}">
              <a16:creationId xmlns:a16="http://schemas.microsoft.com/office/drawing/2014/main" id="{6FCFA60A-ABE3-413C-A63C-01D3A0C2871F}"/>
            </a:ext>
          </a:extLst>
        </xdr:cNvPr>
        <xdr:cNvCxnSpPr/>
      </xdr:nvCxnSpPr>
      <xdr:spPr>
        <a:xfrm flipV="1">
          <a:off x="19202400" y="5305425"/>
          <a:ext cx="7524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88900</xdr:rowOff>
    </xdr:from>
    <xdr:to>
      <xdr:col>107</xdr:col>
      <xdr:colOff>101600</xdr:colOff>
      <xdr:row>33</xdr:row>
      <xdr:rowOff>19050</xdr:rowOff>
    </xdr:to>
    <xdr:sp macro="" textlink="">
      <xdr:nvSpPr>
        <xdr:cNvPr id="549" name="楕円 548">
          <a:extLst>
            <a:ext uri="{FF2B5EF4-FFF2-40B4-BE49-F238E27FC236}">
              <a16:creationId xmlns:a16="http://schemas.microsoft.com/office/drawing/2014/main" id="{8888B462-6526-4E61-8CFD-1139A2A1048E}"/>
            </a:ext>
          </a:extLst>
        </xdr:cNvPr>
        <xdr:cNvSpPr/>
      </xdr:nvSpPr>
      <xdr:spPr>
        <a:xfrm>
          <a:off x="18345150" y="52673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139700</xdr:rowOff>
    </xdr:from>
    <xdr:to>
      <xdr:col>111</xdr:col>
      <xdr:colOff>177800</xdr:colOff>
      <xdr:row>32</xdr:row>
      <xdr:rowOff>139700</xdr:rowOff>
    </xdr:to>
    <xdr:cxnSp macro="">
      <xdr:nvCxnSpPr>
        <xdr:cNvPr id="550" name="直線コネクタ 549">
          <a:extLst>
            <a:ext uri="{FF2B5EF4-FFF2-40B4-BE49-F238E27FC236}">
              <a16:creationId xmlns:a16="http://schemas.microsoft.com/office/drawing/2014/main" id="{AF5230D2-5CAB-472D-923E-51C631A16659}"/>
            </a:ext>
          </a:extLst>
        </xdr:cNvPr>
        <xdr:cNvCxnSpPr/>
      </xdr:nvCxnSpPr>
      <xdr:spPr>
        <a:xfrm>
          <a:off x="18392775" y="53244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63500</xdr:rowOff>
    </xdr:from>
    <xdr:to>
      <xdr:col>102</xdr:col>
      <xdr:colOff>165100</xdr:colOff>
      <xdr:row>32</xdr:row>
      <xdr:rowOff>165100</xdr:rowOff>
    </xdr:to>
    <xdr:sp macro="" textlink="">
      <xdr:nvSpPr>
        <xdr:cNvPr id="551" name="楕円 550">
          <a:extLst>
            <a:ext uri="{FF2B5EF4-FFF2-40B4-BE49-F238E27FC236}">
              <a16:creationId xmlns:a16="http://schemas.microsoft.com/office/drawing/2014/main" id="{DFC3E9DB-2A40-4A3F-979D-2B3B85119A4A}"/>
            </a:ext>
          </a:extLst>
        </xdr:cNvPr>
        <xdr:cNvSpPr/>
      </xdr:nvSpPr>
      <xdr:spPr>
        <a:xfrm>
          <a:off x="17554575" y="52482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32</xdr:row>
      <xdr:rowOff>114300</xdr:rowOff>
    </xdr:from>
    <xdr:to>
      <xdr:col>107</xdr:col>
      <xdr:colOff>50800</xdr:colOff>
      <xdr:row>32</xdr:row>
      <xdr:rowOff>139700</xdr:rowOff>
    </xdr:to>
    <xdr:cxnSp macro="">
      <xdr:nvCxnSpPr>
        <xdr:cNvPr id="552" name="直線コネクタ 551">
          <a:extLst>
            <a:ext uri="{FF2B5EF4-FFF2-40B4-BE49-F238E27FC236}">
              <a16:creationId xmlns:a16="http://schemas.microsoft.com/office/drawing/2014/main" id="{E5D846C9-E446-4B1D-A451-35677047A298}"/>
            </a:ext>
          </a:extLst>
        </xdr:cNvPr>
        <xdr:cNvCxnSpPr/>
      </xdr:nvCxnSpPr>
      <xdr:spPr>
        <a:xfrm>
          <a:off x="17602200" y="5295900"/>
          <a:ext cx="79057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31</xdr:row>
      <xdr:rowOff>35577</xdr:rowOff>
    </xdr:from>
    <xdr:ext cx="469744" cy="259045"/>
    <xdr:sp macro="" textlink="">
      <xdr:nvSpPr>
        <xdr:cNvPr id="553" name="n_1mainValue【試験研究機関】&#10;一人当たり面積">
          <a:extLst>
            <a:ext uri="{FF2B5EF4-FFF2-40B4-BE49-F238E27FC236}">
              <a16:creationId xmlns:a16="http://schemas.microsoft.com/office/drawing/2014/main" id="{AE541243-6B6C-412E-A9B2-74DA9689F6F8}"/>
            </a:ext>
          </a:extLst>
        </xdr:cNvPr>
        <xdr:cNvSpPr txBox="1"/>
      </xdr:nvSpPr>
      <xdr:spPr>
        <a:xfrm>
          <a:off x="18983402" y="505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31</xdr:row>
      <xdr:rowOff>35577</xdr:rowOff>
    </xdr:from>
    <xdr:ext cx="469744" cy="259045"/>
    <xdr:sp macro="" textlink="">
      <xdr:nvSpPr>
        <xdr:cNvPr id="554" name="n_2mainValue【試験研究機関】&#10;一人当たり面積">
          <a:extLst>
            <a:ext uri="{FF2B5EF4-FFF2-40B4-BE49-F238E27FC236}">
              <a16:creationId xmlns:a16="http://schemas.microsoft.com/office/drawing/2014/main" id="{E52976F1-DEC9-4F17-B736-D79F6BFB5FF5}"/>
            </a:ext>
          </a:extLst>
        </xdr:cNvPr>
        <xdr:cNvSpPr txBox="1"/>
      </xdr:nvSpPr>
      <xdr:spPr>
        <a:xfrm>
          <a:off x="18183302" y="505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31</xdr:row>
      <xdr:rowOff>10177</xdr:rowOff>
    </xdr:from>
    <xdr:ext cx="469744" cy="259045"/>
    <xdr:sp macro="" textlink="">
      <xdr:nvSpPr>
        <xdr:cNvPr id="555" name="n_3mainValue【試験研究機関】&#10;一人当たり面積">
          <a:extLst>
            <a:ext uri="{FF2B5EF4-FFF2-40B4-BE49-F238E27FC236}">
              <a16:creationId xmlns:a16="http://schemas.microsoft.com/office/drawing/2014/main" id="{BD10A803-59CC-49F1-826C-28BD1D9AF847}"/>
            </a:ext>
          </a:extLst>
        </xdr:cNvPr>
        <xdr:cNvSpPr txBox="1"/>
      </xdr:nvSpPr>
      <xdr:spPr>
        <a:xfrm>
          <a:off x="17383202" y="50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6" name="正方形/長方形 555">
          <a:extLst>
            <a:ext uri="{FF2B5EF4-FFF2-40B4-BE49-F238E27FC236}">
              <a16:creationId xmlns:a16="http://schemas.microsoft.com/office/drawing/2014/main" id="{6C858A73-B585-447B-821F-249F4F94E4C0}"/>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57" name="正方形/長方形 556">
          <a:extLst>
            <a:ext uri="{FF2B5EF4-FFF2-40B4-BE49-F238E27FC236}">
              <a16:creationId xmlns:a16="http://schemas.microsoft.com/office/drawing/2014/main" id="{8356480B-FAAC-435E-B919-65BB2DC67B03}"/>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58" name="正方形/長方形 557">
          <a:extLst>
            <a:ext uri="{FF2B5EF4-FFF2-40B4-BE49-F238E27FC236}">
              <a16:creationId xmlns:a16="http://schemas.microsoft.com/office/drawing/2014/main" id="{9E03CE12-5C49-4B5A-AF3C-534C4FFFAA8E}"/>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59" name="正方形/長方形 558">
          <a:extLst>
            <a:ext uri="{FF2B5EF4-FFF2-40B4-BE49-F238E27FC236}">
              <a16:creationId xmlns:a16="http://schemas.microsoft.com/office/drawing/2014/main" id="{F3979C93-B4F8-4310-86BC-9554C826E0C2}"/>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60" name="正方形/長方形 559">
          <a:extLst>
            <a:ext uri="{FF2B5EF4-FFF2-40B4-BE49-F238E27FC236}">
              <a16:creationId xmlns:a16="http://schemas.microsoft.com/office/drawing/2014/main" id="{D3F39700-81A2-46CF-BE28-F6FCCFCA863F}"/>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1" name="正方形/長方形 560">
          <a:extLst>
            <a:ext uri="{FF2B5EF4-FFF2-40B4-BE49-F238E27FC236}">
              <a16:creationId xmlns:a16="http://schemas.microsoft.com/office/drawing/2014/main" id="{66738147-DF7D-4585-8B36-92364ED8CE58}"/>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2" name="テキスト ボックス 561">
          <a:extLst>
            <a:ext uri="{FF2B5EF4-FFF2-40B4-BE49-F238E27FC236}">
              <a16:creationId xmlns:a16="http://schemas.microsoft.com/office/drawing/2014/main" id="{09387B16-7C3E-4A09-8996-976D8DEA9CFA}"/>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3" name="直線コネクタ 562">
          <a:extLst>
            <a:ext uri="{FF2B5EF4-FFF2-40B4-BE49-F238E27FC236}">
              <a16:creationId xmlns:a16="http://schemas.microsoft.com/office/drawing/2014/main" id="{B973C15B-0157-4A2A-8ADC-58B1AFD6E342}"/>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4" name="テキスト ボックス 563">
          <a:extLst>
            <a:ext uri="{FF2B5EF4-FFF2-40B4-BE49-F238E27FC236}">
              <a16:creationId xmlns:a16="http://schemas.microsoft.com/office/drawing/2014/main" id="{44B80C01-8F17-4134-A473-152A463AB148}"/>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5" name="直線コネクタ 564">
          <a:extLst>
            <a:ext uri="{FF2B5EF4-FFF2-40B4-BE49-F238E27FC236}">
              <a16:creationId xmlns:a16="http://schemas.microsoft.com/office/drawing/2014/main" id="{37486664-7037-49DE-AD5E-36ED425C34E0}"/>
            </a:ext>
          </a:extLst>
        </xdr:cNvPr>
        <xdr:cNvCxnSpPr/>
      </xdr:nvCxnSpPr>
      <xdr:spPr>
        <a:xfrm>
          <a:off x="11210925" y="10439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6" name="テキスト ボックス 565">
          <a:extLst>
            <a:ext uri="{FF2B5EF4-FFF2-40B4-BE49-F238E27FC236}">
              <a16:creationId xmlns:a16="http://schemas.microsoft.com/office/drawing/2014/main" id="{32F1B890-236F-4BF2-BE42-F49164DD9D39}"/>
            </a:ext>
          </a:extLst>
        </xdr:cNvPr>
        <xdr:cNvSpPr txBox="1"/>
      </xdr:nvSpPr>
      <xdr:spPr>
        <a:xfrm>
          <a:off x="10845966"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7" name="直線コネクタ 566">
          <a:extLst>
            <a:ext uri="{FF2B5EF4-FFF2-40B4-BE49-F238E27FC236}">
              <a16:creationId xmlns:a16="http://schemas.microsoft.com/office/drawing/2014/main" id="{99629DC2-6029-4FEE-935B-01DC7C771CFA}"/>
            </a:ext>
          </a:extLst>
        </xdr:cNvPr>
        <xdr:cNvCxnSpPr/>
      </xdr:nvCxnSpPr>
      <xdr:spPr>
        <a:xfrm>
          <a:off x="11210925" y="10077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8" name="テキスト ボックス 567">
          <a:extLst>
            <a:ext uri="{FF2B5EF4-FFF2-40B4-BE49-F238E27FC236}">
              <a16:creationId xmlns:a16="http://schemas.microsoft.com/office/drawing/2014/main" id="{C2C2B17D-EF22-469F-B448-03C3856EFD9E}"/>
            </a:ext>
          </a:extLst>
        </xdr:cNvPr>
        <xdr:cNvSpPr txBox="1"/>
      </xdr:nvSpPr>
      <xdr:spPr>
        <a:xfrm>
          <a:off x="10845966"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9" name="直線コネクタ 568">
          <a:extLst>
            <a:ext uri="{FF2B5EF4-FFF2-40B4-BE49-F238E27FC236}">
              <a16:creationId xmlns:a16="http://schemas.microsoft.com/office/drawing/2014/main" id="{70675EC2-12B8-4863-9556-54885E79D158}"/>
            </a:ext>
          </a:extLst>
        </xdr:cNvPr>
        <xdr:cNvCxnSpPr/>
      </xdr:nvCxnSpPr>
      <xdr:spPr>
        <a:xfrm>
          <a:off x="11210925" y="971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0" name="テキスト ボックス 569">
          <a:extLst>
            <a:ext uri="{FF2B5EF4-FFF2-40B4-BE49-F238E27FC236}">
              <a16:creationId xmlns:a16="http://schemas.microsoft.com/office/drawing/2014/main" id="{F1B1D0D7-E0A5-4CB5-B8E7-BAB4290A38D8}"/>
            </a:ext>
          </a:extLst>
        </xdr:cNvPr>
        <xdr:cNvSpPr txBox="1"/>
      </xdr:nvSpPr>
      <xdr:spPr>
        <a:xfrm>
          <a:off x="10845966"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1" name="直線コネクタ 570">
          <a:extLst>
            <a:ext uri="{FF2B5EF4-FFF2-40B4-BE49-F238E27FC236}">
              <a16:creationId xmlns:a16="http://schemas.microsoft.com/office/drawing/2014/main" id="{6D9867F1-4D81-42A1-8A78-B79E4162A928}"/>
            </a:ext>
          </a:extLst>
        </xdr:cNvPr>
        <xdr:cNvCxnSpPr/>
      </xdr:nvCxnSpPr>
      <xdr:spPr>
        <a:xfrm>
          <a:off x="11210925" y="9363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2" name="テキスト ボックス 571">
          <a:extLst>
            <a:ext uri="{FF2B5EF4-FFF2-40B4-BE49-F238E27FC236}">
              <a16:creationId xmlns:a16="http://schemas.microsoft.com/office/drawing/2014/main" id="{00C5C7DA-8CDC-4E4D-BFA9-D3AA5E84DFE6}"/>
            </a:ext>
          </a:extLst>
        </xdr:cNvPr>
        <xdr:cNvSpPr txBox="1"/>
      </xdr:nvSpPr>
      <xdr:spPr>
        <a:xfrm>
          <a:off x="10845966"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3" name="直線コネクタ 572">
          <a:extLst>
            <a:ext uri="{FF2B5EF4-FFF2-40B4-BE49-F238E27FC236}">
              <a16:creationId xmlns:a16="http://schemas.microsoft.com/office/drawing/2014/main" id="{1A6DB145-184D-4999-9DC5-AA9E7ACF6E92}"/>
            </a:ext>
          </a:extLst>
        </xdr:cNvPr>
        <xdr:cNvCxnSpPr/>
      </xdr:nvCxnSpPr>
      <xdr:spPr>
        <a:xfrm>
          <a:off x="11210925" y="9001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4" name="テキスト ボックス 573">
          <a:extLst>
            <a:ext uri="{FF2B5EF4-FFF2-40B4-BE49-F238E27FC236}">
              <a16:creationId xmlns:a16="http://schemas.microsoft.com/office/drawing/2014/main" id="{E40354AE-3CB4-4D81-BB0A-E455C4F3DA98}"/>
            </a:ext>
          </a:extLst>
        </xdr:cNvPr>
        <xdr:cNvSpPr txBox="1"/>
      </xdr:nvSpPr>
      <xdr:spPr>
        <a:xfrm>
          <a:off x="10845966"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a:extLst>
            <a:ext uri="{FF2B5EF4-FFF2-40B4-BE49-F238E27FC236}">
              <a16:creationId xmlns:a16="http://schemas.microsoft.com/office/drawing/2014/main" id="{5B96332A-05B6-418B-AD1E-0AA9C596035E}"/>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6" name="テキスト ボックス 575">
          <a:extLst>
            <a:ext uri="{FF2B5EF4-FFF2-40B4-BE49-F238E27FC236}">
              <a16:creationId xmlns:a16="http://schemas.microsoft.com/office/drawing/2014/main" id="{1775E73B-4D73-47B3-AACF-03BEAB0E3048}"/>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警察施設】&#10;有形固定資産減価償却率グラフ枠">
          <a:extLst>
            <a:ext uri="{FF2B5EF4-FFF2-40B4-BE49-F238E27FC236}">
              <a16:creationId xmlns:a16="http://schemas.microsoft.com/office/drawing/2014/main" id="{25546587-12D3-49E6-8F11-36AFCFB44B81}"/>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82550</xdr:rowOff>
    </xdr:from>
    <xdr:to>
      <xdr:col>85</xdr:col>
      <xdr:colOff>126364</xdr:colOff>
      <xdr:row>64</xdr:row>
      <xdr:rowOff>63500</xdr:rowOff>
    </xdr:to>
    <xdr:cxnSp macro="">
      <xdr:nvCxnSpPr>
        <xdr:cNvPr id="578" name="直線コネクタ 577">
          <a:extLst>
            <a:ext uri="{FF2B5EF4-FFF2-40B4-BE49-F238E27FC236}">
              <a16:creationId xmlns:a16="http://schemas.microsoft.com/office/drawing/2014/main" id="{A0DD1459-DEDF-4222-9A11-71E02499B092}"/>
            </a:ext>
          </a:extLst>
        </xdr:cNvPr>
        <xdr:cNvCxnSpPr/>
      </xdr:nvCxnSpPr>
      <xdr:spPr>
        <a:xfrm flipV="1">
          <a:off x="14695170" y="8991600"/>
          <a:ext cx="1269"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67327</xdr:rowOff>
    </xdr:from>
    <xdr:ext cx="405111" cy="259045"/>
    <xdr:sp macro="" textlink="">
      <xdr:nvSpPr>
        <xdr:cNvPr id="579" name="【警察施設】&#10;有形固定資産減価償却率最小値テキスト">
          <a:extLst>
            <a:ext uri="{FF2B5EF4-FFF2-40B4-BE49-F238E27FC236}">
              <a16:creationId xmlns:a16="http://schemas.microsoft.com/office/drawing/2014/main" id="{2C1C4FB2-CA7A-4919-947A-E04FE0685168}"/>
            </a:ext>
          </a:extLst>
        </xdr:cNvPr>
        <xdr:cNvSpPr txBox="1"/>
      </xdr:nvSpPr>
      <xdr:spPr>
        <a:xfrm>
          <a:off x="14744700" y="10427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63500</xdr:rowOff>
    </xdr:from>
    <xdr:to>
      <xdr:col>86</xdr:col>
      <xdr:colOff>25400</xdr:colOff>
      <xdr:row>64</xdr:row>
      <xdr:rowOff>63500</xdr:rowOff>
    </xdr:to>
    <xdr:cxnSp macro="">
      <xdr:nvCxnSpPr>
        <xdr:cNvPr id="580" name="直線コネクタ 579">
          <a:extLst>
            <a:ext uri="{FF2B5EF4-FFF2-40B4-BE49-F238E27FC236}">
              <a16:creationId xmlns:a16="http://schemas.microsoft.com/office/drawing/2014/main" id="{EF2B1BF6-F940-4D35-8A11-AF81EC29B269}"/>
            </a:ext>
          </a:extLst>
        </xdr:cNvPr>
        <xdr:cNvCxnSpPr/>
      </xdr:nvCxnSpPr>
      <xdr:spPr>
        <a:xfrm>
          <a:off x="14611350" y="104298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29227</xdr:rowOff>
    </xdr:from>
    <xdr:ext cx="405111" cy="259045"/>
    <xdr:sp macro="" textlink="">
      <xdr:nvSpPr>
        <xdr:cNvPr id="581" name="【警察施設】&#10;有形固定資産減価償却率最大値テキスト">
          <a:extLst>
            <a:ext uri="{FF2B5EF4-FFF2-40B4-BE49-F238E27FC236}">
              <a16:creationId xmlns:a16="http://schemas.microsoft.com/office/drawing/2014/main" id="{A609B6F5-74AD-47D2-941A-12825590556D}"/>
            </a:ext>
          </a:extLst>
        </xdr:cNvPr>
        <xdr:cNvSpPr txBox="1"/>
      </xdr:nvSpPr>
      <xdr:spPr>
        <a:xfrm>
          <a:off x="14744700" y="877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82550</xdr:rowOff>
    </xdr:from>
    <xdr:to>
      <xdr:col>86</xdr:col>
      <xdr:colOff>25400</xdr:colOff>
      <xdr:row>55</xdr:row>
      <xdr:rowOff>82550</xdr:rowOff>
    </xdr:to>
    <xdr:cxnSp macro="">
      <xdr:nvCxnSpPr>
        <xdr:cNvPr id="582" name="直線コネクタ 581">
          <a:extLst>
            <a:ext uri="{FF2B5EF4-FFF2-40B4-BE49-F238E27FC236}">
              <a16:creationId xmlns:a16="http://schemas.microsoft.com/office/drawing/2014/main" id="{00138F61-FE21-45CB-8237-1AC961F10274}"/>
            </a:ext>
          </a:extLst>
        </xdr:cNvPr>
        <xdr:cNvCxnSpPr/>
      </xdr:nvCxnSpPr>
      <xdr:spPr>
        <a:xfrm>
          <a:off x="14611350" y="89916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61</xdr:row>
      <xdr:rowOff>73677</xdr:rowOff>
    </xdr:from>
    <xdr:ext cx="405111" cy="259045"/>
    <xdr:sp macro="" textlink="">
      <xdr:nvSpPr>
        <xdr:cNvPr id="583" name="【警察施設】&#10;有形固定資産減価償却率平均値テキスト">
          <a:extLst>
            <a:ext uri="{FF2B5EF4-FFF2-40B4-BE49-F238E27FC236}">
              <a16:creationId xmlns:a16="http://schemas.microsoft.com/office/drawing/2014/main" id="{08962DA2-5CD1-4A3F-99BD-585C06A06603}"/>
            </a:ext>
          </a:extLst>
        </xdr:cNvPr>
        <xdr:cNvSpPr txBox="1"/>
      </xdr:nvSpPr>
      <xdr:spPr>
        <a:xfrm>
          <a:off x="14744700" y="9951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95250</xdr:rowOff>
    </xdr:from>
    <xdr:to>
      <xdr:col>85</xdr:col>
      <xdr:colOff>177800</xdr:colOff>
      <xdr:row>62</xdr:row>
      <xdr:rowOff>25400</xdr:rowOff>
    </xdr:to>
    <xdr:sp macro="" textlink="">
      <xdr:nvSpPr>
        <xdr:cNvPr id="584" name="フローチャート: 判断 583">
          <a:extLst>
            <a:ext uri="{FF2B5EF4-FFF2-40B4-BE49-F238E27FC236}">
              <a16:creationId xmlns:a16="http://schemas.microsoft.com/office/drawing/2014/main" id="{26300811-5367-42ED-89D4-F9AEB3FDCD71}"/>
            </a:ext>
          </a:extLst>
        </xdr:cNvPr>
        <xdr:cNvSpPr/>
      </xdr:nvSpPr>
      <xdr:spPr>
        <a:xfrm>
          <a:off x="14649450" y="99726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6350</xdr:rowOff>
    </xdr:from>
    <xdr:to>
      <xdr:col>81</xdr:col>
      <xdr:colOff>101600</xdr:colOff>
      <xdr:row>61</xdr:row>
      <xdr:rowOff>107950</xdr:rowOff>
    </xdr:to>
    <xdr:sp macro="" textlink="">
      <xdr:nvSpPr>
        <xdr:cNvPr id="585" name="フローチャート: 判断 584">
          <a:extLst>
            <a:ext uri="{FF2B5EF4-FFF2-40B4-BE49-F238E27FC236}">
              <a16:creationId xmlns:a16="http://schemas.microsoft.com/office/drawing/2014/main" id="{3089CEB3-D5AE-46DD-881E-AEA66C3129B9}"/>
            </a:ext>
          </a:extLst>
        </xdr:cNvPr>
        <xdr:cNvSpPr/>
      </xdr:nvSpPr>
      <xdr:spPr>
        <a:xfrm>
          <a:off x="13887450" y="98869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124477</xdr:rowOff>
    </xdr:from>
    <xdr:ext cx="405111" cy="259045"/>
    <xdr:sp macro="" textlink="">
      <xdr:nvSpPr>
        <xdr:cNvPr id="586" name="n_1aveValue【警察施設】&#10;有形固定資産減価償却率">
          <a:extLst>
            <a:ext uri="{FF2B5EF4-FFF2-40B4-BE49-F238E27FC236}">
              <a16:creationId xmlns:a16="http://schemas.microsoft.com/office/drawing/2014/main" id="{184DE547-0D6A-498D-9792-BC5D9E1E2A6C}"/>
            </a:ext>
          </a:extLst>
        </xdr:cNvPr>
        <xdr:cNvSpPr txBox="1"/>
      </xdr:nvSpPr>
      <xdr:spPr>
        <a:xfrm>
          <a:off x="13745219" y="967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69850</xdr:rowOff>
    </xdr:from>
    <xdr:to>
      <xdr:col>76</xdr:col>
      <xdr:colOff>165100</xdr:colOff>
      <xdr:row>62</xdr:row>
      <xdr:rowOff>0</xdr:rowOff>
    </xdr:to>
    <xdr:sp macro="" textlink="">
      <xdr:nvSpPr>
        <xdr:cNvPr id="587" name="フローチャート: 判断 586">
          <a:extLst>
            <a:ext uri="{FF2B5EF4-FFF2-40B4-BE49-F238E27FC236}">
              <a16:creationId xmlns:a16="http://schemas.microsoft.com/office/drawing/2014/main" id="{38604741-B2D6-4618-A86D-45A08EE73AA9}"/>
            </a:ext>
          </a:extLst>
        </xdr:cNvPr>
        <xdr:cNvSpPr/>
      </xdr:nvSpPr>
      <xdr:spPr>
        <a:xfrm>
          <a:off x="13096875" y="99441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16527</xdr:rowOff>
    </xdr:from>
    <xdr:ext cx="405111" cy="259045"/>
    <xdr:sp macro="" textlink="">
      <xdr:nvSpPr>
        <xdr:cNvPr id="588" name="n_2aveValue【警察施設】&#10;有形固定資産減価償却率">
          <a:extLst>
            <a:ext uri="{FF2B5EF4-FFF2-40B4-BE49-F238E27FC236}">
              <a16:creationId xmlns:a16="http://schemas.microsoft.com/office/drawing/2014/main" id="{08347CAC-B196-45B9-B1DD-1C6A3F1757CB}"/>
            </a:ext>
          </a:extLst>
        </xdr:cNvPr>
        <xdr:cNvSpPr txBox="1"/>
      </xdr:nvSpPr>
      <xdr:spPr>
        <a:xfrm>
          <a:off x="12964169" y="973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101600</xdr:rowOff>
    </xdr:from>
    <xdr:to>
      <xdr:col>72</xdr:col>
      <xdr:colOff>38100</xdr:colOff>
      <xdr:row>57</xdr:row>
      <xdr:rowOff>31750</xdr:rowOff>
    </xdr:to>
    <xdr:sp macro="" textlink="">
      <xdr:nvSpPr>
        <xdr:cNvPr id="589" name="フローチャート: 判断 588">
          <a:extLst>
            <a:ext uri="{FF2B5EF4-FFF2-40B4-BE49-F238E27FC236}">
              <a16:creationId xmlns:a16="http://schemas.microsoft.com/office/drawing/2014/main" id="{B427AF93-CB08-4152-A98E-259A2F7571B2}"/>
            </a:ext>
          </a:extLst>
        </xdr:cNvPr>
        <xdr:cNvSpPr/>
      </xdr:nvSpPr>
      <xdr:spPr>
        <a:xfrm>
          <a:off x="12296775" y="91725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55</xdr:row>
      <xdr:rowOff>48277</xdr:rowOff>
    </xdr:from>
    <xdr:ext cx="405111" cy="259045"/>
    <xdr:sp macro="" textlink="">
      <xdr:nvSpPr>
        <xdr:cNvPr id="590" name="n_3aveValue【警察施設】&#10;有形固定資産減価償却率">
          <a:extLst>
            <a:ext uri="{FF2B5EF4-FFF2-40B4-BE49-F238E27FC236}">
              <a16:creationId xmlns:a16="http://schemas.microsoft.com/office/drawing/2014/main" id="{88FCA206-F168-4D2F-94A2-7D14D68D716C}"/>
            </a:ext>
          </a:extLst>
        </xdr:cNvPr>
        <xdr:cNvSpPr txBox="1"/>
      </xdr:nvSpPr>
      <xdr:spPr>
        <a:xfrm>
          <a:off x="12164069" y="895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64</xdr:row>
      <xdr:rowOff>63500</xdr:rowOff>
    </xdr:from>
    <xdr:to>
      <xdr:col>67</xdr:col>
      <xdr:colOff>101600</xdr:colOff>
      <xdr:row>64</xdr:row>
      <xdr:rowOff>165100</xdr:rowOff>
    </xdr:to>
    <xdr:sp macro="" textlink="">
      <xdr:nvSpPr>
        <xdr:cNvPr id="591" name="フローチャート: 判断 590">
          <a:extLst>
            <a:ext uri="{FF2B5EF4-FFF2-40B4-BE49-F238E27FC236}">
              <a16:creationId xmlns:a16="http://schemas.microsoft.com/office/drawing/2014/main" id="{1B9D2E81-8A0A-4DAD-B56E-D4F32A31EFB7}"/>
            </a:ext>
          </a:extLst>
        </xdr:cNvPr>
        <xdr:cNvSpPr/>
      </xdr:nvSpPr>
      <xdr:spPr>
        <a:xfrm>
          <a:off x="11487150" y="104298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63</xdr:row>
      <xdr:rowOff>10177</xdr:rowOff>
    </xdr:from>
    <xdr:ext cx="405111" cy="259045"/>
    <xdr:sp macro="" textlink="">
      <xdr:nvSpPr>
        <xdr:cNvPr id="592" name="n_4aveValue【警察施設】&#10;有形固定資産減価償却率">
          <a:extLst>
            <a:ext uri="{FF2B5EF4-FFF2-40B4-BE49-F238E27FC236}">
              <a16:creationId xmlns:a16="http://schemas.microsoft.com/office/drawing/2014/main" id="{BC9B1AD1-FB7B-4078-8F12-EBB6E1100E3B}"/>
            </a:ext>
          </a:extLst>
        </xdr:cNvPr>
        <xdr:cNvSpPr txBox="1"/>
      </xdr:nvSpPr>
      <xdr:spPr>
        <a:xfrm>
          <a:off x="11354444" y="1020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80F7C9D8-6890-4D7A-94FC-C58D8496C347}"/>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77D36446-DEF0-40E1-AC6E-28A67CD5229E}"/>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C421BEC1-77D7-4C4C-871E-06559E9A851C}"/>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EFB88C75-D7F6-40F1-A2FE-86F9E5B3509C}"/>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AE218D31-72C8-4500-8A68-3EE97E4EB32D}"/>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98" name="楕円 597">
          <a:extLst>
            <a:ext uri="{FF2B5EF4-FFF2-40B4-BE49-F238E27FC236}">
              <a16:creationId xmlns:a16="http://schemas.microsoft.com/office/drawing/2014/main" id="{D67E708B-5915-47C4-BA5F-D07BBCB9A38F}"/>
            </a:ext>
          </a:extLst>
        </xdr:cNvPr>
        <xdr:cNvSpPr/>
      </xdr:nvSpPr>
      <xdr:spPr>
        <a:xfrm>
          <a:off x="14649450" y="97155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10177</xdr:rowOff>
    </xdr:from>
    <xdr:ext cx="405111" cy="259045"/>
    <xdr:sp macro="" textlink="">
      <xdr:nvSpPr>
        <xdr:cNvPr id="599" name="【警察施設】&#10;有形固定資産減価償却率該当値テキスト">
          <a:extLst>
            <a:ext uri="{FF2B5EF4-FFF2-40B4-BE49-F238E27FC236}">
              <a16:creationId xmlns:a16="http://schemas.microsoft.com/office/drawing/2014/main" id="{9B6E2250-168C-4EF8-A9FB-A665DDF6B812}"/>
            </a:ext>
          </a:extLst>
        </xdr:cNvPr>
        <xdr:cNvSpPr txBox="1"/>
      </xdr:nvSpPr>
      <xdr:spPr>
        <a:xfrm>
          <a:off x="14744700" y="956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107950</xdr:rowOff>
    </xdr:from>
    <xdr:to>
      <xdr:col>81</xdr:col>
      <xdr:colOff>101600</xdr:colOff>
      <xdr:row>64</xdr:row>
      <xdr:rowOff>38100</xdr:rowOff>
    </xdr:to>
    <xdr:sp macro="" textlink="">
      <xdr:nvSpPr>
        <xdr:cNvPr id="600" name="楕円 599">
          <a:extLst>
            <a:ext uri="{FF2B5EF4-FFF2-40B4-BE49-F238E27FC236}">
              <a16:creationId xmlns:a16="http://schemas.microsoft.com/office/drawing/2014/main" id="{7A46A6A8-309D-4471-A217-DB627BD1395C}"/>
            </a:ext>
          </a:extLst>
        </xdr:cNvPr>
        <xdr:cNvSpPr/>
      </xdr:nvSpPr>
      <xdr:spPr>
        <a:xfrm>
          <a:off x="13887450" y="103060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38100</xdr:rowOff>
    </xdr:from>
    <xdr:to>
      <xdr:col>85</xdr:col>
      <xdr:colOff>127000</xdr:colOff>
      <xdr:row>63</xdr:row>
      <xdr:rowOff>158750</xdr:rowOff>
    </xdr:to>
    <xdr:cxnSp macro="">
      <xdr:nvCxnSpPr>
        <xdr:cNvPr id="601" name="直線コネクタ 600">
          <a:extLst>
            <a:ext uri="{FF2B5EF4-FFF2-40B4-BE49-F238E27FC236}">
              <a16:creationId xmlns:a16="http://schemas.microsoft.com/office/drawing/2014/main" id="{DDFB66E8-9100-429D-8AFB-93FB09D51B8D}"/>
            </a:ext>
          </a:extLst>
        </xdr:cNvPr>
        <xdr:cNvCxnSpPr/>
      </xdr:nvCxnSpPr>
      <xdr:spPr>
        <a:xfrm flipV="1">
          <a:off x="13935075" y="9753600"/>
          <a:ext cx="762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38100</xdr:rowOff>
    </xdr:from>
    <xdr:to>
      <xdr:col>76</xdr:col>
      <xdr:colOff>165100</xdr:colOff>
      <xdr:row>62</xdr:row>
      <xdr:rowOff>139700</xdr:rowOff>
    </xdr:to>
    <xdr:sp macro="" textlink="">
      <xdr:nvSpPr>
        <xdr:cNvPr id="602" name="楕円 601">
          <a:extLst>
            <a:ext uri="{FF2B5EF4-FFF2-40B4-BE49-F238E27FC236}">
              <a16:creationId xmlns:a16="http://schemas.microsoft.com/office/drawing/2014/main" id="{CCEDF455-7069-440E-A410-9DC5EFB8E7B4}"/>
            </a:ext>
          </a:extLst>
        </xdr:cNvPr>
        <xdr:cNvSpPr/>
      </xdr:nvSpPr>
      <xdr:spPr>
        <a:xfrm>
          <a:off x="13096875" y="100774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88900</xdr:rowOff>
    </xdr:from>
    <xdr:to>
      <xdr:col>81</xdr:col>
      <xdr:colOff>50800</xdr:colOff>
      <xdr:row>63</xdr:row>
      <xdr:rowOff>158750</xdr:rowOff>
    </xdr:to>
    <xdr:cxnSp macro="">
      <xdr:nvCxnSpPr>
        <xdr:cNvPr id="603" name="直線コネクタ 602">
          <a:extLst>
            <a:ext uri="{FF2B5EF4-FFF2-40B4-BE49-F238E27FC236}">
              <a16:creationId xmlns:a16="http://schemas.microsoft.com/office/drawing/2014/main" id="{D0E216DF-0BE2-45BF-B88C-BD552379F1D9}"/>
            </a:ext>
          </a:extLst>
        </xdr:cNvPr>
        <xdr:cNvCxnSpPr/>
      </xdr:nvCxnSpPr>
      <xdr:spPr>
        <a:xfrm>
          <a:off x="13144500" y="10125075"/>
          <a:ext cx="790575"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31750</xdr:rowOff>
    </xdr:from>
    <xdr:to>
      <xdr:col>72</xdr:col>
      <xdr:colOff>38100</xdr:colOff>
      <xdr:row>61</xdr:row>
      <xdr:rowOff>133350</xdr:rowOff>
    </xdr:to>
    <xdr:sp macro="" textlink="">
      <xdr:nvSpPr>
        <xdr:cNvPr id="604" name="楕円 603">
          <a:extLst>
            <a:ext uri="{FF2B5EF4-FFF2-40B4-BE49-F238E27FC236}">
              <a16:creationId xmlns:a16="http://schemas.microsoft.com/office/drawing/2014/main" id="{8BBBBC5C-CA33-458A-B0B3-8230F60DCE48}"/>
            </a:ext>
          </a:extLst>
        </xdr:cNvPr>
        <xdr:cNvSpPr/>
      </xdr:nvSpPr>
      <xdr:spPr>
        <a:xfrm>
          <a:off x="12296775" y="990600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82550</xdr:rowOff>
    </xdr:from>
    <xdr:to>
      <xdr:col>76</xdr:col>
      <xdr:colOff>114300</xdr:colOff>
      <xdr:row>62</xdr:row>
      <xdr:rowOff>88900</xdr:rowOff>
    </xdr:to>
    <xdr:cxnSp macro="">
      <xdr:nvCxnSpPr>
        <xdr:cNvPr id="605" name="直線コネクタ 604">
          <a:extLst>
            <a:ext uri="{FF2B5EF4-FFF2-40B4-BE49-F238E27FC236}">
              <a16:creationId xmlns:a16="http://schemas.microsoft.com/office/drawing/2014/main" id="{739D7BD6-3E04-4B50-A6EE-241AEC33F375}"/>
            </a:ext>
          </a:extLst>
        </xdr:cNvPr>
        <xdr:cNvCxnSpPr/>
      </xdr:nvCxnSpPr>
      <xdr:spPr>
        <a:xfrm>
          <a:off x="12344400" y="9963150"/>
          <a:ext cx="8001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64</xdr:row>
      <xdr:rowOff>29227</xdr:rowOff>
    </xdr:from>
    <xdr:ext cx="405111" cy="259045"/>
    <xdr:sp macro="" textlink="">
      <xdr:nvSpPr>
        <xdr:cNvPr id="606" name="n_1mainValue【警察施設】&#10;有形固定資産減価償却率">
          <a:extLst>
            <a:ext uri="{FF2B5EF4-FFF2-40B4-BE49-F238E27FC236}">
              <a16:creationId xmlns:a16="http://schemas.microsoft.com/office/drawing/2014/main" id="{5EA42BEF-2F0F-4793-981B-9F68676AF494}"/>
            </a:ext>
          </a:extLst>
        </xdr:cNvPr>
        <xdr:cNvSpPr txBox="1"/>
      </xdr:nvSpPr>
      <xdr:spPr>
        <a:xfrm>
          <a:off x="13745219" y="10389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130827</xdr:rowOff>
    </xdr:from>
    <xdr:ext cx="405111" cy="259045"/>
    <xdr:sp macro="" textlink="">
      <xdr:nvSpPr>
        <xdr:cNvPr id="607" name="n_2mainValue【警察施設】&#10;有形固定資産減価償却率">
          <a:extLst>
            <a:ext uri="{FF2B5EF4-FFF2-40B4-BE49-F238E27FC236}">
              <a16:creationId xmlns:a16="http://schemas.microsoft.com/office/drawing/2014/main" id="{8722D286-7882-4C2B-BC6E-86FF0355A0E9}"/>
            </a:ext>
          </a:extLst>
        </xdr:cNvPr>
        <xdr:cNvSpPr txBox="1"/>
      </xdr:nvSpPr>
      <xdr:spPr>
        <a:xfrm>
          <a:off x="12964169" y="10170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124477</xdr:rowOff>
    </xdr:from>
    <xdr:ext cx="405111" cy="259045"/>
    <xdr:sp macro="" textlink="">
      <xdr:nvSpPr>
        <xdr:cNvPr id="608" name="n_3mainValue【警察施設】&#10;有形固定資産減価償却率">
          <a:extLst>
            <a:ext uri="{FF2B5EF4-FFF2-40B4-BE49-F238E27FC236}">
              <a16:creationId xmlns:a16="http://schemas.microsoft.com/office/drawing/2014/main" id="{6B256DA1-5E63-4240-BEF9-02F76721FCA9}"/>
            </a:ext>
          </a:extLst>
        </xdr:cNvPr>
        <xdr:cNvSpPr txBox="1"/>
      </xdr:nvSpPr>
      <xdr:spPr>
        <a:xfrm>
          <a:off x="12164069" y="999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9" name="正方形/長方形 608">
          <a:extLst>
            <a:ext uri="{FF2B5EF4-FFF2-40B4-BE49-F238E27FC236}">
              <a16:creationId xmlns:a16="http://schemas.microsoft.com/office/drawing/2014/main" id="{2309CBE2-FB5A-4D6B-A5B8-3D9A1D103483}"/>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610" name="正方形/長方形 609">
          <a:extLst>
            <a:ext uri="{FF2B5EF4-FFF2-40B4-BE49-F238E27FC236}">
              <a16:creationId xmlns:a16="http://schemas.microsoft.com/office/drawing/2014/main" id="{DE5D2BFB-16B6-48B6-93F7-2FAFBD09483E}"/>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611" name="正方形/長方形 610">
          <a:extLst>
            <a:ext uri="{FF2B5EF4-FFF2-40B4-BE49-F238E27FC236}">
              <a16:creationId xmlns:a16="http://schemas.microsoft.com/office/drawing/2014/main" id="{38F5EADC-F0E9-4419-845D-A53EEF11E225}"/>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612" name="正方形/長方形 611">
          <a:extLst>
            <a:ext uri="{FF2B5EF4-FFF2-40B4-BE49-F238E27FC236}">
              <a16:creationId xmlns:a16="http://schemas.microsoft.com/office/drawing/2014/main" id="{615822AF-51A0-45E9-BC7F-A4E44A599C28}"/>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613" name="正方形/長方形 612">
          <a:extLst>
            <a:ext uri="{FF2B5EF4-FFF2-40B4-BE49-F238E27FC236}">
              <a16:creationId xmlns:a16="http://schemas.microsoft.com/office/drawing/2014/main" id="{2920F832-92E6-4F2A-8762-1B9A5323E5E9}"/>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a:extLst>
            <a:ext uri="{FF2B5EF4-FFF2-40B4-BE49-F238E27FC236}">
              <a16:creationId xmlns:a16="http://schemas.microsoft.com/office/drawing/2014/main" id="{CBE63097-A535-4628-9ED6-5384EB5097D4}"/>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a:extLst>
            <a:ext uri="{FF2B5EF4-FFF2-40B4-BE49-F238E27FC236}">
              <a16:creationId xmlns:a16="http://schemas.microsoft.com/office/drawing/2014/main" id="{B4D3D9A1-5B3B-47FD-ACE4-58063F838140}"/>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a:extLst>
            <a:ext uri="{FF2B5EF4-FFF2-40B4-BE49-F238E27FC236}">
              <a16:creationId xmlns:a16="http://schemas.microsoft.com/office/drawing/2014/main" id="{DD5C9D57-0D5C-47A9-8AF1-9C5CBE8E3FE8}"/>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526D3188-CD71-435B-AD44-5579ABB757C7}"/>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18" name="直線コネクタ 617">
          <a:extLst>
            <a:ext uri="{FF2B5EF4-FFF2-40B4-BE49-F238E27FC236}">
              <a16:creationId xmlns:a16="http://schemas.microsoft.com/office/drawing/2014/main" id="{6B2A2ABC-495C-4F8A-AEBD-5E77631F3094}"/>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9" name="テキスト ボックス 618">
          <a:extLst>
            <a:ext uri="{FF2B5EF4-FFF2-40B4-BE49-F238E27FC236}">
              <a16:creationId xmlns:a16="http://schemas.microsoft.com/office/drawing/2014/main" id="{DF7169AB-80EB-405D-B93C-35A107930B58}"/>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0" name="直線コネクタ 619">
          <a:extLst>
            <a:ext uri="{FF2B5EF4-FFF2-40B4-BE49-F238E27FC236}">
              <a16:creationId xmlns:a16="http://schemas.microsoft.com/office/drawing/2014/main" id="{69750F83-2C70-4E59-AF96-741D49FD3E57}"/>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1" name="テキスト ボックス 620">
          <a:extLst>
            <a:ext uri="{FF2B5EF4-FFF2-40B4-BE49-F238E27FC236}">
              <a16:creationId xmlns:a16="http://schemas.microsoft.com/office/drawing/2014/main" id="{60EA21AA-892C-42A7-BEF1-1414D2DCF503}"/>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2" name="直線コネクタ 621">
          <a:extLst>
            <a:ext uri="{FF2B5EF4-FFF2-40B4-BE49-F238E27FC236}">
              <a16:creationId xmlns:a16="http://schemas.microsoft.com/office/drawing/2014/main" id="{8B6B6B94-651F-4988-B615-F6DD1B13054E}"/>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3" name="テキスト ボックス 622">
          <a:extLst>
            <a:ext uri="{FF2B5EF4-FFF2-40B4-BE49-F238E27FC236}">
              <a16:creationId xmlns:a16="http://schemas.microsoft.com/office/drawing/2014/main" id="{6E14D1E5-BF18-4310-ACE1-802B07B4D6BC}"/>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4" name="直線コネクタ 623">
          <a:extLst>
            <a:ext uri="{FF2B5EF4-FFF2-40B4-BE49-F238E27FC236}">
              <a16:creationId xmlns:a16="http://schemas.microsoft.com/office/drawing/2014/main" id="{A0F2A4A5-8025-455C-B063-CF2E6724D7C6}"/>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5" name="テキスト ボックス 624">
          <a:extLst>
            <a:ext uri="{FF2B5EF4-FFF2-40B4-BE49-F238E27FC236}">
              <a16:creationId xmlns:a16="http://schemas.microsoft.com/office/drawing/2014/main" id="{A8BE4E52-7CB5-4E3F-984D-68558C733579}"/>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6" name="直線コネクタ 625">
          <a:extLst>
            <a:ext uri="{FF2B5EF4-FFF2-40B4-BE49-F238E27FC236}">
              <a16:creationId xmlns:a16="http://schemas.microsoft.com/office/drawing/2014/main" id="{1B8590F1-BB51-403B-8B0C-8C8666E2B997}"/>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7" name="テキスト ボックス 626">
          <a:extLst>
            <a:ext uri="{FF2B5EF4-FFF2-40B4-BE49-F238E27FC236}">
              <a16:creationId xmlns:a16="http://schemas.microsoft.com/office/drawing/2014/main" id="{213840E7-D14A-4836-A4FC-200B8A22CE2B}"/>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a:extLst>
            <a:ext uri="{FF2B5EF4-FFF2-40B4-BE49-F238E27FC236}">
              <a16:creationId xmlns:a16="http://schemas.microsoft.com/office/drawing/2014/main" id="{95DA863B-B2E2-4678-A782-EBD192ED6787}"/>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9" name="テキスト ボックス 628">
          <a:extLst>
            <a:ext uri="{FF2B5EF4-FFF2-40B4-BE49-F238E27FC236}">
              <a16:creationId xmlns:a16="http://schemas.microsoft.com/office/drawing/2014/main" id="{C5A81F72-CA1B-463D-88D1-EE2718F94EFE}"/>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警察施設】&#10;一人当たり面積グラフ枠">
          <a:extLst>
            <a:ext uri="{FF2B5EF4-FFF2-40B4-BE49-F238E27FC236}">
              <a16:creationId xmlns:a16="http://schemas.microsoft.com/office/drawing/2014/main" id="{FBB79F3C-D56A-4A4E-9145-A1617E7EC76B}"/>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133350</xdr:rowOff>
    </xdr:from>
    <xdr:to>
      <xdr:col>116</xdr:col>
      <xdr:colOff>62864</xdr:colOff>
      <xdr:row>64</xdr:row>
      <xdr:rowOff>114300</xdr:rowOff>
    </xdr:to>
    <xdr:cxnSp macro="">
      <xdr:nvCxnSpPr>
        <xdr:cNvPr id="631" name="直線コネクタ 630">
          <a:extLst>
            <a:ext uri="{FF2B5EF4-FFF2-40B4-BE49-F238E27FC236}">
              <a16:creationId xmlns:a16="http://schemas.microsoft.com/office/drawing/2014/main" id="{20DDE08B-40C6-439B-A94C-DFEE074C1FA6}"/>
            </a:ext>
          </a:extLst>
        </xdr:cNvPr>
        <xdr:cNvCxnSpPr/>
      </xdr:nvCxnSpPr>
      <xdr:spPr>
        <a:xfrm flipV="1">
          <a:off x="19952970" y="9039225"/>
          <a:ext cx="1269"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64</xdr:row>
      <xdr:rowOff>118127</xdr:rowOff>
    </xdr:from>
    <xdr:ext cx="469744" cy="259045"/>
    <xdr:sp macro="" textlink="">
      <xdr:nvSpPr>
        <xdr:cNvPr id="632" name="【警察施設】&#10;一人当たり面積最小値テキスト">
          <a:extLst>
            <a:ext uri="{FF2B5EF4-FFF2-40B4-BE49-F238E27FC236}">
              <a16:creationId xmlns:a16="http://schemas.microsoft.com/office/drawing/2014/main" id="{D9581460-43CC-47AD-9679-FCE6AF30E038}"/>
            </a:ext>
          </a:extLst>
        </xdr:cNvPr>
        <xdr:cNvSpPr txBox="1"/>
      </xdr:nvSpPr>
      <xdr:spPr>
        <a:xfrm>
          <a:off x="20002500" y="1048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114300</xdr:rowOff>
    </xdr:from>
    <xdr:to>
      <xdr:col>116</xdr:col>
      <xdr:colOff>152400</xdr:colOff>
      <xdr:row>64</xdr:row>
      <xdr:rowOff>114300</xdr:rowOff>
    </xdr:to>
    <xdr:cxnSp macro="">
      <xdr:nvCxnSpPr>
        <xdr:cNvPr id="633" name="直線コネクタ 632">
          <a:extLst>
            <a:ext uri="{FF2B5EF4-FFF2-40B4-BE49-F238E27FC236}">
              <a16:creationId xmlns:a16="http://schemas.microsoft.com/office/drawing/2014/main" id="{FD7ED8EC-072D-4C68-9E03-C01826708ED9}"/>
            </a:ext>
          </a:extLst>
        </xdr:cNvPr>
        <xdr:cNvCxnSpPr/>
      </xdr:nvCxnSpPr>
      <xdr:spPr>
        <a:xfrm>
          <a:off x="19878675" y="104775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80027</xdr:rowOff>
    </xdr:from>
    <xdr:ext cx="469744" cy="259045"/>
    <xdr:sp macro="" textlink="">
      <xdr:nvSpPr>
        <xdr:cNvPr id="634" name="【警察施設】&#10;一人当たり面積最大値テキスト">
          <a:extLst>
            <a:ext uri="{FF2B5EF4-FFF2-40B4-BE49-F238E27FC236}">
              <a16:creationId xmlns:a16="http://schemas.microsoft.com/office/drawing/2014/main" id="{9AD72B1F-3846-42C5-9C1D-F12C33371C7D}"/>
            </a:ext>
          </a:extLst>
        </xdr:cNvPr>
        <xdr:cNvSpPr txBox="1"/>
      </xdr:nvSpPr>
      <xdr:spPr>
        <a:xfrm>
          <a:off x="20002500"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35" name="直線コネクタ 634">
          <a:extLst>
            <a:ext uri="{FF2B5EF4-FFF2-40B4-BE49-F238E27FC236}">
              <a16:creationId xmlns:a16="http://schemas.microsoft.com/office/drawing/2014/main" id="{4BE835A3-AEED-4645-8BB9-9B7322E95073}"/>
            </a:ext>
          </a:extLst>
        </xdr:cNvPr>
        <xdr:cNvCxnSpPr/>
      </xdr:nvCxnSpPr>
      <xdr:spPr>
        <a:xfrm>
          <a:off x="19878675" y="90392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61</xdr:row>
      <xdr:rowOff>156227</xdr:rowOff>
    </xdr:from>
    <xdr:ext cx="469744" cy="259045"/>
    <xdr:sp macro="" textlink="">
      <xdr:nvSpPr>
        <xdr:cNvPr id="636" name="【警察施設】&#10;一人当たり面積平均値テキスト">
          <a:extLst>
            <a:ext uri="{FF2B5EF4-FFF2-40B4-BE49-F238E27FC236}">
              <a16:creationId xmlns:a16="http://schemas.microsoft.com/office/drawing/2014/main" id="{3D9AE1F2-43C2-455A-A286-CC4E44A5C62A}"/>
            </a:ext>
          </a:extLst>
        </xdr:cNvPr>
        <xdr:cNvSpPr txBox="1"/>
      </xdr:nvSpPr>
      <xdr:spPr>
        <a:xfrm>
          <a:off x="20002500" y="10036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xdr:rowOff>
    </xdr:from>
    <xdr:to>
      <xdr:col>116</xdr:col>
      <xdr:colOff>114300</xdr:colOff>
      <xdr:row>62</xdr:row>
      <xdr:rowOff>107950</xdr:rowOff>
    </xdr:to>
    <xdr:sp macro="" textlink="">
      <xdr:nvSpPr>
        <xdr:cNvPr id="637" name="フローチャート: 判断 636">
          <a:extLst>
            <a:ext uri="{FF2B5EF4-FFF2-40B4-BE49-F238E27FC236}">
              <a16:creationId xmlns:a16="http://schemas.microsoft.com/office/drawing/2014/main" id="{9FBAF027-D778-4B92-9ABE-49E018FF5F7C}"/>
            </a:ext>
          </a:extLst>
        </xdr:cNvPr>
        <xdr:cNvSpPr/>
      </xdr:nvSpPr>
      <xdr:spPr>
        <a:xfrm>
          <a:off x="19897725" y="100488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38" name="フローチャート: 判断 637">
          <a:extLst>
            <a:ext uri="{FF2B5EF4-FFF2-40B4-BE49-F238E27FC236}">
              <a16:creationId xmlns:a16="http://schemas.microsoft.com/office/drawing/2014/main" id="{ECFC626C-731B-4803-B3E9-70AABF46E76F}"/>
            </a:ext>
          </a:extLst>
        </xdr:cNvPr>
        <xdr:cNvSpPr/>
      </xdr:nvSpPr>
      <xdr:spPr>
        <a:xfrm>
          <a:off x="19154775" y="100679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118127</xdr:rowOff>
    </xdr:from>
    <xdr:ext cx="469744" cy="259045"/>
    <xdr:sp macro="" textlink="">
      <xdr:nvSpPr>
        <xdr:cNvPr id="639" name="n_1aveValue【警察施設】&#10;一人当たり面積">
          <a:extLst>
            <a:ext uri="{FF2B5EF4-FFF2-40B4-BE49-F238E27FC236}">
              <a16:creationId xmlns:a16="http://schemas.microsoft.com/office/drawing/2014/main" id="{73FE5A5B-B756-4376-8B50-06DB990A92C9}"/>
            </a:ext>
          </a:extLst>
        </xdr:cNvPr>
        <xdr:cNvSpPr txBox="1"/>
      </xdr:nvSpPr>
      <xdr:spPr>
        <a:xfrm>
          <a:off x="18983402" y="1016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25400</xdr:rowOff>
    </xdr:from>
    <xdr:to>
      <xdr:col>107</xdr:col>
      <xdr:colOff>101600</xdr:colOff>
      <xdr:row>62</xdr:row>
      <xdr:rowOff>127000</xdr:rowOff>
    </xdr:to>
    <xdr:sp macro="" textlink="">
      <xdr:nvSpPr>
        <xdr:cNvPr id="640" name="フローチャート: 判断 639">
          <a:extLst>
            <a:ext uri="{FF2B5EF4-FFF2-40B4-BE49-F238E27FC236}">
              <a16:creationId xmlns:a16="http://schemas.microsoft.com/office/drawing/2014/main" id="{CFCE8BF0-BEA4-4693-B13C-3E10CE426378}"/>
            </a:ext>
          </a:extLst>
        </xdr:cNvPr>
        <xdr:cNvSpPr/>
      </xdr:nvSpPr>
      <xdr:spPr>
        <a:xfrm>
          <a:off x="18345150" y="100679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118127</xdr:rowOff>
    </xdr:from>
    <xdr:ext cx="469744" cy="259045"/>
    <xdr:sp macro="" textlink="">
      <xdr:nvSpPr>
        <xdr:cNvPr id="641" name="n_2aveValue【警察施設】&#10;一人当たり面積">
          <a:extLst>
            <a:ext uri="{FF2B5EF4-FFF2-40B4-BE49-F238E27FC236}">
              <a16:creationId xmlns:a16="http://schemas.microsoft.com/office/drawing/2014/main" id="{8274D7FC-6371-4C0C-B2F5-794CB20E9041}"/>
            </a:ext>
          </a:extLst>
        </xdr:cNvPr>
        <xdr:cNvSpPr txBox="1"/>
      </xdr:nvSpPr>
      <xdr:spPr>
        <a:xfrm>
          <a:off x="18183302" y="1016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60</xdr:row>
      <xdr:rowOff>120650</xdr:rowOff>
    </xdr:from>
    <xdr:to>
      <xdr:col>102</xdr:col>
      <xdr:colOff>165100</xdr:colOff>
      <xdr:row>61</xdr:row>
      <xdr:rowOff>50800</xdr:rowOff>
    </xdr:to>
    <xdr:sp macro="" textlink="">
      <xdr:nvSpPr>
        <xdr:cNvPr id="642" name="フローチャート: 判断 641">
          <a:extLst>
            <a:ext uri="{FF2B5EF4-FFF2-40B4-BE49-F238E27FC236}">
              <a16:creationId xmlns:a16="http://schemas.microsoft.com/office/drawing/2014/main" id="{D0146358-C579-462A-A09B-4861ABFBCB39}"/>
            </a:ext>
          </a:extLst>
        </xdr:cNvPr>
        <xdr:cNvSpPr/>
      </xdr:nvSpPr>
      <xdr:spPr>
        <a:xfrm>
          <a:off x="17554575" y="98393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41927</xdr:rowOff>
    </xdr:from>
    <xdr:ext cx="469744" cy="259045"/>
    <xdr:sp macro="" textlink="">
      <xdr:nvSpPr>
        <xdr:cNvPr id="643" name="n_3aveValue【警察施設】&#10;一人当たり面積">
          <a:extLst>
            <a:ext uri="{FF2B5EF4-FFF2-40B4-BE49-F238E27FC236}">
              <a16:creationId xmlns:a16="http://schemas.microsoft.com/office/drawing/2014/main" id="{8452C3B8-6E90-4023-AC01-5FED621338DD}"/>
            </a:ext>
          </a:extLst>
        </xdr:cNvPr>
        <xdr:cNvSpPr txBox="1"/>
      </xdr:nvSpPr>
      <xdr:spPr>
        <a:xfrm>
          <a:off x="17383202" y="992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60</xdr:row>
      <xdr:rowOff>139700</xdr:rowOff>
    </xdr:from>
    <xdr:to>
      <xdr:col>98</xdr:col>
      <xdr:colOff>38100</xdr:colOff>
      <xdr:row>61</xdr:row>
      <xdr:rowOff>69850</xdr:rowOff>
    </xdr:to>
    <xdr:sp macro="" textlink="">
      <xdr:nvSpPr>
        <xdr:cNvPr id="644" name="フローチャート: 判断 643">
          <a:extLst>
            <a:ext uri="{FF2B5EF4-FFF2-40B4-BE49-F238E27FC236}">
              <a16:creationId xmlns:a16="http://schemas.microsoft.com/office/drawing/2014/main" id="{A27E9804-4EBD-42C8-8E0A-AA0AF86FBE37}"/>
            </a:ext>
          </a:extLst>
        </xdr:cNvPr>
        <xdr:cNvSpPr/>
      </xdr:nvSpPr>
      <xdr:spPr>
        <a:xfrm>
          <a:off x="167544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59</xdr:row>
      <xdr:rowOff>86377</xdr:rowOff>
    </xdr:from>
    <xdr:ext cx="469744" cy="259045"/>
    <xdr:sp macro="" textlink="">
      <xdr:nvSpPr>
        <xdr:cNvPr id="645" name="n_4aveValue【警察施設】&#10;一人当たり面積">
          <a:extLst>
            <a:ext uri="{FF2B5EF4-FFF2-40B4-BE49-F238E27FC236}">
              <a16:creationId xmlns:a16="http://schemas.microsoft.com/office/drawing/2014/main" id="{98DE6301-1CB3-431A-9105-871941DD7D36}"/>
            </a:ext>
          </a:extLst>
        </xdr:cNvPr>
        <xdr:cNvSpPr txBox="1"/>
      </xdr:nvSpPr>
      <xdr:spPr>
        <a:xfrm>
          <a:off x="16592627"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969E8A62-A8AE-4104-8AF3-A324F2C917CC}"/>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AE5667D9-CAF5-4852-BF9E-FF52C15977DC}"/>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A2ADA783-04DF-46D6-B72D-3945CD9E8EC8}"/>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91FA16E9-60D0-4203-8384-32B3092A9932}"/>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4542E08-6C79-40DC-BAEE-FD959A062600}"/>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139700</xdr:rowOff>
    </xdr:from>
    <xdr:to>
      <xdr:col>116</xdr:col>
      <xdr:colOff>114300</xdr:colOff>
      <xdr:row>58</xdr:row>
      <xdr:rowOff>69850</xdr:rowOff>
    </xdr:to>
    <xdr:sp macro="" textlink="">
      <xdr:nvSpPr>
        <xdr:cNvPr id="651" name="楕円 650">
          <a:extLst>
            <a:ext uri="{FF2B5EF4-FFF2-40B4-BE49-F238E27FC236}">
              <a16:creationId xmlns:a16="http://schemas.microsoft.com/office/drawing/2014/main" id="{C14E54F4-43A5-467E-895A-96D502C40B06}"/>
            </a:ext>
          </a:extLst>
        </xdr:cNvPr>
        <xdr:cNvSpPr/>
      </xdr:nvSpPr>
      <xdr:spPr>
        <a:xfrm>
          <a:off x="19897725" y="93726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162577</xdr:rowOff>
    </xdr:from>
    <xdr:ext cx="469744" cy="259045"/>
    <xdr:sp macro="" textlink="">
      <xdr:nvSpPr>
        <xdr:cNvPr id="652" name="【警察施設】&#10;一人当たり面積該当値テキスト">
          <a:extLst>
            <a:ext uri="{FF2B5EF4-FFF2-40B4-BE49-F238E27FC236}">
              <a16:creationId xmlns:a16="http://schemas.microsoft.com/office/drawing/2014/main" id="{D45A1623-3C08-48AA-B6CE-2F8870B87AA3}"/>
            </a:ext>
          </a:extLst>
        </xdr:cNvPr>
        <xdr:cNvSpPr txBox="1"/>
      </xdr:nvSpPr>
      <xdr:spPr>
        <a:xfrm>
          <a:off x="20002500" y="922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101600</xdr:rowOff>
    </xdr:from>
    <xdr:to>
      <xdr:col>112</xdr:col>
      <xdr:colOff>38100</xdr:colOff>
      <xdr:row>59</xdr:row>
      <xdr:rowOff>31750</xdr:rowOff>
    </xdr:to>
    <xdr:sp macro="" textlink="">
      <xdr:nvSpPr>
        <xdr:cNvPr id="653" name="楕円 652">
          <a:extLst>
            <a:ext uri="{FF2B5EF4-FFF2-40B4-BE49-F238E27FC236}">
              <a16:creationId xmlns:a16="http://schemas.microsoft.com/office/drawing/2014/main" id="{E5E4DF59-A9D0-4776-BFB3-DFDA8BCA7AF9}"/>
            </a:ext>
          </a:extLst>
        </xdr:cNvPr>
        <xdr:cNvSpPr/>
      </xdr:nvSpPr>
      <xdr:spPr>
        <a:xfrm>
          <a:off x="19154775" y="94964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19050</xdr:rowOff>
    </xdr:from>
    <xdr:to>
      <xdr:col>116</xdr:col>
      <xdr:colOff>63500</xdr:colOff>
      <xdr:row>58</xdr:row>
      <xdr:rowOff>152400</xdr:rowOff>
    </xdr:to>
    <xdr:cxnSp macro="">
      <xdr:nvCxnSpPr>
        <xdr:cNvPr id="654" name="直線コネクタ 653">
          <a:extLst>
            <a:ext uri="{FF2B5EF4-FFF2-40B4-BE49-F238E27FC236}">
              <a16:creationId xmlns:a16="http://schemas.microsoft.com/office/drawing/2014/main" id="{B92BD2FD-6C3B-4438-A3DD-1D16238CE48E}"/>
            </a:ext>
          </a:extLst>
        </xdr:cNvPr>
        <xdr:cNvCxnSpPr/>
      </xdr:nvCxnSpPr>
      <xdr:spPr>
        <a:xfrm flipV="1">
          <a:off x="19202400" y="9410700"/>
          <a:ext cx="752475"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120650</xdr:rowOff>
    </xdr:from>
    <xdr:to>
      <xdr:col>107</xdr:col>
      <xdr:colOff>101600</xdr:colOff>
      <xdr:row>59</xdr:row>
      <xdr:rowOff>50800</xdr:rowOff>
    </xdr:to>
    <xdr:sp macro="" textlink="">
      <xdr:nvSpPr>
        <xdr:cNvPr id="655" name="楕円 654">
          <a:extLst>
            <a:ext uri="{FF2B5EF4-FFF2-40B4-BE49-F238E27FC236}">
              <a16:creationId xmlns:a16="http://schemas.microsoft.com/office/drawing/2014/main" id="{7F7F77B0-E421-4BD4-B374-B72B031CC672}"/>
            </a:ext>
          </a:extLst>
        </xdr:cNvPr>
        <xdr:cNvSpPr/>
      </xdr:nvSpPr>
      <xdr:spPr>
        <a:xfrm>
          <a:off x="18345150" y="95154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152400</xdr:rowOff>
    </xdr:from>
    <xdr:to>
      <xdr:col>111</xdr:col>
      <xdr:colOff>177800</xdr:colOff>
      <xdr:row>59</xdr:row>
      <xdr:rowOff>0</xdr:rowOff>
    </xdr:to>
    <xdr:cxnSp macro="">
      <xdr:nvCxnSpPr>
        <xdr:cNvPr id="656" name="直線コネクタ 655">
          <a:extLst>
            <a:ext uri="{FF2B5EF4-FFF2-40B4-BE49-F238E27FC236}">
              <a16:creationId xmlns:a16="http://schemas.microsoft.com/office/drawing/2014/main" id="{CE56B6F6-A6DB-422C-BAE7-895CF16B6D37}"/>
            </a:ext>
          </a:extLst>
        </xdr:cNvPr>
        <xdr:cNvCxnSpPr/>
      </xdr:nvCxnSpPr>
      <xdr:spPr>
        <a:xfrm flipV="1">
          <a:off x="18392775" y="9544050"/>
          <a:ext cx="8096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25400</xdr:rowOff>
    </xdr:from>
    <xdr:to>
      <xdr:col>102</xdr:col>
      <xdr:colOff>165100</xdr:colOff>
      <xdr:row>59</xdr:row>
      <xdr:rowOff>127000</xdr:rowOff>
    </xdr:to>
    <xdr:sp macro="" textlink="">
      <xdr:nvSpPr>
        <xdr:cNvPr id="657" name="楕円 656">
          <a:extLst>
            <a:ext uri="{FF2B5EF4-FFF2-40B4-BE49-F238E27FC236}">
              <a16:creationId xmlns:a16="http://schemas.microsoft.com/office/drawing/2014/main" id="{7A121480-6593-4C6F-9488-C5E61FA7A62C}"/>
            </a:ext>
          </a:extLst>
        </xdr:cNvPr>
        <xdr:cNvSpPr/>
      </xdr:nvSpPr>
      <xdr:spPr>
        <a:xfrm>
          <a:off x="17554575" y="95821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0</xdr:rowOff>
    </xdr:from>
    <xdr:to>
      <xdr:col>107</xdr:col>
      <xdr:colOff>50800</xdr:colOff>
      <xdr:row>59</xdr:row>
      <xdr:rowOff>76200</xdr:rowOff>
    </xdr:to>
    <xdr:cxnSp macro="">
      <xdr:nvCxnSpPr>
        <xdr:cNvPr id="658" name="直線コネクタ 657">
          <a:extLst>
            <a:ext uri="{FF2B5EF4-FFF2-40B4-BE49-F238E27FC236}">
              <a16:creationId xmlns:a16="http://schemas.microsoft.com/office/drawing/2014/main" id="{925E49BC-2FA0-4B0C-AF75-8C00704181E0}"/>
            </a:ext>
          </a:extLst>
        </xdr:cNvPr>
        <xdr:cNvCxnSpPr/>
      </xdr:nvCxnSpPr>
      <xdr:spPr>
        <a:xfrm flipV="1">
          <a:off x="17602200" y="9553575"/>
          <a:ext cx="7905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48277</xdr:rowOff>
    </xdr:from>
    <xdr:ext cx="469744" cy="259045"/>
    <xdr:sp macro="" textlink="">
      <xdr:nvSpPr>
        <xdr:cNvPr id="659" name="n_1mainValue【警察施設】&#10;一人当たり面積">
          <a:extLst>
            <a:ext uri="{FF2B5EF4-FFF2-40B4-BE49-F238E27FC236}">
              <a16:creationId xmlns:a16="http://schemas.microsoft.com/office/drawing/2014/main" id="{DBBBA134-8AB5-4A05-8076-F2EB60EC15C0}"/>
            </a:ext>
          </a:extLst>
        </xdr:cNvPr>
        <xdr:cNvSpPr txBox="1"/>
      </xdr:nvSpPr>
      <xdr:spPr>
        <a:xfrm>
          <a:off x="18983402"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67327</xdr:rowOff>
    </xdr:from>
    <xdr:ext cx="469744" cy="259045"/>
    <xdr:sp macro="" textlink="">
      <xdr:nvSpPr>
        <xdr:cNvPr id="660" name="n_2mainValue【警察施設】&#10;一人当たり面積">
          <a:extLst>
            <a:ext uri="{FF2B5EF4-FFF2-40B4-BE49-F238E27FC236}">
              <a16:creationId xmlns:a16="http://schemas.microsoft.com/office/drawing/2014/main" id="{04A5E4B4-FC92-412A-B68C-23C44D9F0BD1}"/>
            </a:ext>
          </a:extLst>
        </xdr:cNvPr>
        <xdr:cNvSpPr txBox="1"/>
      </xdr:nvSpPr>
      <xdr:spPr>
        <a:xfrm>
          <a:off x="18183302" y="929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143527</xdr:rowOff>
    </xdr:from>
    <xdr:ext cx="469744" cy="259045"/>
    <xdr:sp macro="" textlink="">
      <xdr:nvSpPr>
        <xdr:cNvPr id="661" name="n_3mainValue【警察施設】&#10;一人当たり面積">
          <a:extLst>
            <a:ext uri="{FF2B5EF4-FFF2-40B4-BE49-F238E27FC236}">
              <a16:creationId xmlns:a16="http://schemas.microsoft.com/office/drawing/2014/main" id="{38F4F158-5C5D-4FF5-B9AA-D5D93625CC4D}"/>
            </a:ext>
          </a:extLst>
        </xdr:cNvPr>
        <xdr:cNvSpPr txBox="1"/>
      </xdr:nvSpPr>
      <xdr:spPr>
        <a:xfrm>
          <a:off x="17383202" y="937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2" name="正方形/長方形 661">
          <a:extLst>
            <a:ext uri="{FF2B5EF4-FFF2-40B4-BE49-F238E27FC236}">
              <a16:creationId xmlns:a16="http://schemas.microsoft.com/office/drawing/2014/main" id="{2A2D0526-3DAF-4497-ADAE-6F0620783B8C}"/>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63" name="正方形/長方形 662">
          <a:extLst>
            <a:ext uri="{FF2B5EF4-FFF2-40B4-BE49-F238E27FC236}">
              <a16:creationId xmlns:a16="http://schemas.microsoft.com/office/drawing/2014/main" id="{23D9BA7F-C5FE-44C2-BB94-525F833BC5F4}"/>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64" name="正方形/長方形 663">
          <a:extLst>
            <a:ext uri="{FF2B5EF4-FFF2-40B4-BE49-F238E27FC236}">
              <a16:creationId xmlns:a16="http://schemas.microsoft.com/office/drawing/2014/main" id="{A623793A-C2AD-4621-86F5-B85152176976}"/>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65" name="正方形/長方形 664">
          <a:extLst>
            <a:ext uri="{FF2B5EF4-FFF2-40B4-BE49-F238E27FC236}">
              <a16:creationId xmlns:a16="http://schemas.microsoft.com/office/drawing/2014/main" id="{05894F61-EA82-4514-875A-558D843D5656}"/>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66" name="正方形/長方形 665">
          <a:extLst>
            <a:ext uri="{FF2B5EF4-FFF2-40B4-BE49-F238E27FC236}">
              <a16:creationId xmlns:a16="http://schemas.microsoft.com/office/drawing/2014/main" id="{483C5B45-32ED-4737-8E3E-76C75203A0AA}"/>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a:extLst>
            <a:ext uri="{FF2B5EF4-FFF2-40B4-BE49-F238E27FC236}">
              <a16:creationId xmlns:a16="http://schemas.microsoft.com/office/drawing/2014/main" id="{B706DD15-10DD-4023-91A9-2CDDA08EDCCC}"/>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a:extLst>
            <a:ext uri="{FF2B5EF4-FFF2-40B4-BE49-F238E27FC236}">
              <a16:creationId xmlns:a16="http://schemas.microsoft.com/office/drawing/2014/main" id="{5F51789C-CD4F-4536-AC31-7A2C4E678DE0}"/>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a:extLst>
            <a:ext uri="{FF2B5EF4-FFF2-40B4-BE49-F238E27FC236}">
              <a16:creationId xmlns:a16="http://schemas.microsoft.com/office/drawing/2014/main" id="{D848981A-E41F-4ECB-902B-8A215D842E15}"/>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70" name="テキスト ボックス 669">
          <a:extLst>
            <a:ext uri="{FF2B5EF4-FFF2-40B4-BE49-F238E27FC236}">
              <a16:creationId xmlns:a16="http://schemas.microsoft.com/office/drawing/2014/main" id="{D2A87EC0-8FCA-495D-801D-0C4A76DC58D0}"/>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1" name="直線コネクタ 670">
          <a:extLst>
            <a:ext uri="{FF2B5EF4-FFF2-40B4-BE49-F238E27FC236}">
              <a16:creationId xmlns:a16="http://schemas.microsoft.com/office/drawing/2014/main" id="{C58268BD-129D-4D46-990A-8A8F55F4F404}"/>
            </a:ext>
          </a:extLst>
        </xdr:cNvPr>
        <xdr:cNvCxnSpPr/>
      </xdr:nvCxnSpPr>
      <xdr:spPr>
        <a:xfrm>
          <a:off x="11210925" y="140398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2" name="テキスト ボックス 671">
          <a:extLst>
            <a:ext uri="{FF2B5EF4-FFF2-40B4-BE49-F238E27FC236}">
              <a16:creationId xmlns:a16="http://schemas.microsoft.com/office/drawing/2014/main" id="{8D34297F-A9B0-4DE6-8154-4209122FCB9C}"/>
            </a:ext>
          </a:extLst>
        </xdr:cNvPr>
        <xdr:cNvSpPr txBox="1"/>
      </xdr:nvSpPr>
      <xdr:spPr>
        <a:xfrm>
          <a:off x="10845966"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3" name="直線コネクタ 672">
          <a:extLst>
            <a:ext uri="{FF2B5EF4-FFF2-40B4-BE49-F238E27FC236}">
              <a16:creationId xmlns:a16="http://schemas.microsoft.com/office/drawing/2014/main" id="{34840EB3-4440-49CF-B2D6-2C3197189525}"/>
            </a:ext>
          </a:extLst>
        </xdr:cNvPr>
        <xdr:cNvCxnSpPr/>
      </xdr:nvCxnSpPr>
      <xdr:spPr>
        <a:xfrm>
          <a:off x="11210925" y="13677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4" name="テキスト ボックス 673">
          <a:extLst>
            <a:ext uri="{FF2B5EF4-FFF2-40B4-BE49-F238E27FC236}">
              <a16:creationId xmlns:a16="http://schemas.microsoft.com/office/drawing/2014/main" id="{9E98BBAC-C8A0-4E04-800C-B23A228E8D11}"/>
            </a:ext>
          </a:extLst>
        </xdr:cNvPr>
        <xdr:cNvSpPr txBox="1"/>
      </xdr:nvSpPr>
      <xdr:spPr>
        <a:xfrm>
          <a:off x="10845966"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5" name="直線コネクタ 674">
          <a:extLst>
            <a:ext uri="{FF2B5EF4-FFF2-40B4-BE49-F238E27FC236}">
              <a16:creationId xmlns:a16="http://schemas.microsoft.com/office/drawing/2014/main" id="{3C6D3AEC-7366-43CA-80C3-83555C48B0C1}"/>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6" name="テキスト ボックス 675">
          <a:extLst>
            <a:ext uri="{FF2B5EF4-FFF2-40B4-BE49-F238E27FC236}">
              <a16:creationId xmlns:a16="http://schemas.microsoft.com/office/drawing/2014/main" id="{49EB6633-4206-4C31-A166-64C01FFC4309}"/>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7" name="直線コネクタ 676">
          <a:extLst>
            <a:ext uri="{FF2B5EF4-FFF2-40B4-BE49-F238E27FC236}">
              <a16:creationId xmlns:a16="http://schemas.microsoft.com/office/drawing/2014/main" id="{A954A6C6-FAB7-410B-B02B-D93154CF9689}"/>
            </a:ext>
          </a:extLst>
        </xdr:cNvPr>
        <xdr:cNvCxnSpPr/>
      </xdr:nvCxnSpPr>
      <xdr:spPr>
        <a:xfrm>
          <a:off x="11210925" y="12954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8" name="テキスト ボックス 677">
          <a:extLst>
            <a:ext uri="{FF2B5EF4-FFF2-40B4-BE49-F238E27FC236}">
              <a16:creationId xmlns:a16="http://schemas.microsoft.com/office/drawing/2014/main" id="{96951662-E2C7-45E5-B7D5-7A195C9CF2B3}"/>
            </a:ext>
          </a:extLst>
        </xdr:cNvPr>
        <xdr:cNvSpPr txBox="1"/>
      </xdr:nvSpPr>
      <xdr:spPr>
        <a:xfrm>
          <a:off x="10845966"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9" name="直線コネクタ 678">
          <a:extLst>
            <a:ext uri="{FF2B5EF4-FFF2-40B4-BE49-F238E27FC236}">
              <a16:creationId xmlns:a16="http://schemas.microsoft.com/office/drawing/2014/main" id="{07442BCA-4BBD-4A60-97A6-A87AC8F852BB}"/>
            </a:ext>
          </a:extLst>
        </xdr:cNvPr>
        <xdr:cNvCxnSpPr/>
      </xdr:nvCxnSpPr>
      <xdr:spPr>
        <a:xfrm>
          <a:off x="11210925" y="12601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80" name="テキスト ボックス 679">
          <a:extLst>
            <a:ext uri="{FF2B5EF4-FFF2-40B4-BE49-F238E27FC236}">
              <a16:creationId xmlns:a16="http://schemas.microsoft.com/office/drawing/2014/main" id="{0DAB9EB9-BEFE-48E4-A16B-88DA2FDF3290}"/>
            </a:ext>
          </a:extLst>
        </xdr:cNvPr>
        <xdr:cNvSpPr txBox="1"/>
      </xdr:nvSpPr>
      <xdr:spPr>
        <a:xfrm>
          <a:off x="10845966"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1" name="直線コネクタ 680">
          <a:extLst>
            <a:ext uri="{FF2B5EF4-FFF2-40B4-BE49-F238E27FC236}">
              <a16:creationId xmlns:a16="http://schemas.microsoft.com/office/drawing/2014/main" id="{1B4E1938-2284-4167-80A6-FF771A6AE871}"/>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82" name="テキスト ボックス 681">
          <a:extLst>
            <a:ext uri="{FF2B5EF4-FFF2-40B4-BE49-F238E27FC236}">
              <a16:creationId xmlns:a16="http://schemas.microsoft.com/office/drawing/2014/main" id="{6D6FEE6D-A8EC-4B97-A86E-DD28714327DF}"/>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3" name="【庁舎】&#10;有形固定資産減価償却率グラフ枠">
          <a:extLst>
            <a:ext uri="{FF2B5EF4-FFF2-40B4-BE49-F238E27FC236}">
              <a16:creationId xmlns:a16="http://schemas.microsoft.com/office/drawing/2014/main" id="{F73F526B-9D65-48F6-B19A-662312A0713F}"/>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79</xdr:row>
      <xdr:rowOff>133350</xdr:rowOff>
    </xdr:from>
    <xdr:to>
      <xdr:col>85</xdr:col>
      <xdr:colOff>126364</xdr:colOff>
      <xdr:row>85</xdr:row>
      <xdr:rowOff>167639</xdr:rowOff>
    </xdr:to>
    <xdr:cxnSp macro="">
      <xdr:nvCxnSpPr>
        <xdr:cNvPr id="684" name="直線コネクタ 683">
          <a:extLst>
            <a:ext uri="{FF2B5EF4-FFF2-40B4-BE49-F238E27FC236}">
              <a16:creationId xmlns:a16="http://schemas.microsoft.com/office/drawing/2014/main" id="{9ECA12F4-DD6E-4FAC-951D-3C9DD8D3DE79}"/>
            </a:ext>
          </a:extLst>
        </xdr:cNvPr>
        <xdr:cNvCxnSpPr/>
      </xdr:nvCxnSpPr>
      <xdr:spPr>
        <a:xfrm flipV="1">
          <a:off x="14695170" y="12925425"/>
          <a:ext cx="1269" cy="1002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16</xdr:rowOff>
    </xdr:from>
    <xdr:ext cx="405111" cy="259045"/>
    <xdr:sp macro="" textlink="">
      <xdr:nvSpPr>
        <xdr:cNvPr id="685" name="【庁舎】&#10;有形固定資産減価償却率最小値テキスト">
          <a:extLst>
            <a:ext uri="{FF2B5EF4-FFF2-40B4-BE49-F238E27FC236}">
              <a16:creationId xmlns:a16="http://schemas.microsoft.com/office/drawing/2014/main" id="{EC670653-4F41-4B4C-A3DF-41E601A6CBD9}"/>
            </a:ext>
          </a:extLst>
        </xdr:cNvPr>
        <xdr:cNvSpPr txBox="1"/>
      </xdr:nvSpPr>
      <xdr:spPr>
        <a:xfrm>
          <a:off x="14744700" y="1392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167639</xdr:rowOff>
    </xdr:from>
    <xdr:to>
      <xdr:col>86</xdr:col>
      <xdr:colOff>25400</xdr:colOff>
      <xdr:row>85</xdr:row>
      <xdr:rowOff>167639</xdr:rowOff>
    </xdr:to>
    <xdr:cxnSp macro="">
      <xdr:nvCxnSpPr>
        <xdr:cNvPr id="686" name="直線コネクタ 685">
          <a:extLst>
            <a:ext uri="{FF2B5EF4-FFF2-40B4-BE49-F238E27FC236}">
              <a16:creationId xmlns:a16="http://schemas.microsoft.com/office/drawing/2014/main" id="{1E139065-62D0-4F1A-9D43-9616DA909CAE}"/>
            </a:ext>
          </a:extLst>
        </xdr:cNvPr>
        <xdr:cNvCxnSpPr/>
      </xdr:nvCxnSpPr>
      <xdr:spPr>
        <a:xfrm>
          <a:off x="14611350" y="139280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80027</xdr:rowOff>
    </xdr:from>
    <xdr:ext cx="405111" cy="259045"/>
    <xdr:sp macro="" textlink="">
      <xdr:nvSpPr>
        <xdr:cNvPr id="687" name="【庁舎】&#10;有形固定資産減価償却率最大値テキスト">
          <a:extLst>
            <a:ext uri="{FF2B5EF4-FFF2-40B4-BE49-F238E27FC236}">
              <a16:creationId xmlns:a16="http://schemas.microsoft.com/office/drawing/2014/main" id="{1F4E8823-11CD-4AE2-9050-1B1D67BE6B24}"/>
            </a:ext>
          </a:extLst>
        </xdr:cNvPr>
        <xdr:cNvSpPr txBox="1"/>
      </xdr:nvSpPr>
      <xdr:spPr>
        <a:xfrm>
          <a:off x="14744700" y="1271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133350</xdr:rowOff>
    </xdr:from>
    <xdr:to>
      <xdr:col>86</xdr:col>
      <xdr:colOff>25400</xdr:colOff>
      <xdr:row>79</xdr:row>
      <xdr:rowOff>133350</xdr:rowOff>
    </xdr:to>
    <xdr:cxnSp macro="">
      <xdr:nvCxnSpPr>
        <xdr:cNvPr id="688" name="直線コネクタ 687">
          <a:extLst>
            <a:ext uri="{FF2B5EF4-FFF2-40B4-BE49-F238E27FC236}">
              <a16:creationId xmlns:a16="http://schemas.microsoft.com/office/drawing/2014/main" id="{F1C4474F-D3B1-46F5-9E14-50C337FAA6C4}"/>
            </a:ext>
          </a:extLst>
        </xdr:cNvPr>
        <xdr:cNvCxnSpPr/>
      </xdr:nvCxnSpPr>
      <xdr:spPr>
        <a:xfrm>
          <a:off x="14611350" y="129254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67327</xdr:rowOff>
    </xdr:from>
    <xdr:ext cx="405111" cy="259045"/>
    <xdr:sp macro="" textlink="">
      <xdr:nvSpPr>
        <xdr:cNvPr id="689" name="【庁舎】&#10;有形固定資産減価償却率平均値テキスト">
          <a:extLst>
            <a:ext uri="{FF2B5EF4-FFF2-40B4-BE49-F238E27FC236}">
              <a16:creationId xmlns:a16="http://schemas.microsoft.com/office/drawing/2014/main" id="{E844E5C6-64A8-4F4A-9B3A-D1E509D1D20D}"/>
            </a:ext>
          </a:extLst>
        </xdr:cNvPr>
        <xdr:cNvSpPr txBox="1"/>
      </xdr:nvSpPr>
      <xdr:spPr>
        <a:xfrm>
          <a:off x="14744700" y="13180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44450</xdr:rowOff>
    </xdr:from>
    <xdr:to>
      <xdr:col>85</xdr:col>
      <xdr:colOff>177800</xdr:colOff>
      <xdr:row>82</xdr:row>
      <xdr:rowOff>146050</xdr:rowOff>
    </xdr:to>
    <xdr:sp macro="" textlink="">
      <xdr:nvSpPr>
        <xdr:cNvPr id="690" name="フローチャート: 判断 689">
          <a:extLst>
            <a:ext uri="{FF2B5EF4-FFF2-40B4-BE49-F238E27FC236}">
              <a16:creationId xmlns:a16="http://schemas.microsoft.com/office/drawing/2014/main" id="{D48118A4-9033-4668-90C8-81A278DA06CD}"/>
            </a:ext>
          </a:extLst>
        </xdr:cNvPr>
        <xdr:cNvSpPr/>
      </xdr:nvSpPr>
      <xdr:spPr>
        <a:xfrm>
          <a:off x="14649450" y="133254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116839</xdr:rowOff>
    </xdr:from>
    <xdr:to>
      <xdr:col>81</xdr:col>
      <xdr:colOff>101600</xdr:colOff>
      <xdr:row>83</xdr:row>
      <xdr:rowOff>46989</xdr:rowOff>
    </xdr:to>
    <xdr:sp macro="" textlink="">
      <xdr:nvSpPr>
        <xdr:cNvPr id="691" name="フローチャート: 判断 690">
          <a:extLst>
            <a:ext uri="{FF2B5EF4-FFF2-40B4-BE49-F238E27FC236}">
              <a16:creationId xmlns:a16="http://schemas.microsoft.com/office/drawing/2014/main" id="{BC00A2A3-7C59-42DF-953C-052A5901A632}"/>
            </a:ext>
          </a:extLst>
        </xdr:cNvPr>
        <xdr:cNvSpPr/>
      </xdr:nvSpPr>
      <xdr:spPr>
        <a:xfrm>
          <a:off x="13887450" y="1339468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63516</xdr:rowOff>
    </xdr:from>
    <xdr:ext cx="405111" cy="259045"/>
    <xdr:sp macro="" textlink="">
      <xdr:nvSpPr>
        <xdr:cNvPr id="692" name="n_1aveValue【庁舎】&#10;有形固定資産減価償却率">
          <a:extLst>
            <a:ext uri="{FF2B5EF4-FFF2-40B4-BE49-F238E27FC236}">
              <a16:creationId xmlns:a16="http://schemas.microsoft.com/office/drawing/2014/main" id="{FF12F61C-938F-45E3-A0E8-5F58F4572C66}"/>
            </a:ext>
          </a:extLst>
        </xdr:cNvPr>
        <xdr:cNvSpPr txBox="1"/>
      </xdr:nvSpPr>
      <xdr:spPr>
        <a:xfrm>
          <a:off x="13745219" y="1318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74930</xdr:rowOff>
    </xdr:from>
    <xdr:to>
      <xdr:col>76</xdr:col>
      <xdr:colOff>165100</xdr:colOff>
      <xdr:row>83</xdr:row>
      <xdr:rowOff>5080</xdr:rowOff>
    </xdr:to>
    <xdr:sp macro="" textlink="">
      <xdr:nvSpPr>
        <xdr:cNvPr id="693" name="フローチャート: 判断 692">
          <a:extLst>
            <a:ext uri="{FF2B5EF4-FFF2-40B4-BE49-F238E27FC236}">
              <a16:creationId xmlns:a16="http://schemas.microsoft.com/office/drawing/2014/main" id="{7C5B75C7-6529-40D9-BE06-F6A84FA51AD1}"/>
            </a:ext>
          </a:extLst>
        </xdr:cNvPr>
        <xdr:cNvSpPr/>
      </xdr:nvSpPr>
      <xdr:spPr>
        <a:xfrm>
          <a:off x="13096875" y="133527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21607</xdr:rowOff>
    </xdr:from>
    <xdr:ext cx="405111" cy="259045"/>
    <xdr:sp macro="" textlink="">
      <xdr:nvSpPr>
        <xdr:cNvPr id="694" name="n_2aveValue【庁舎】&#10;有形固定資産減価償却率">
          <a:extLst>
            <a:ext uri="{FF2B5EF4-FFF2-40B4-BE49-F238E27FC236}">
              <a16:creationId xmlns:a16="http://schemas.microsoft.com/office/drawing/2014/main" id="{222E1C0C-4EC4-4D84-A756-95F09C9C8882}"/>
            </a:ext>
          </a:extLst>
        </xdr:cNvPr>
        <xdr:cNvSpPr txBox="1"/>
      </xdr:nvSpPr>
      <xdr:spPr>
        <a:xfrm>
          <a:off x="12964169" y="1313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90170</xdr:rowOff>
    </xdr:from>
    <xdr:to>
      <xdr:col>72</xdr:col>
      <xdr:colOff>38100</xdr:colOff>
      <xdr:row>82</xdr:row>
      <xdr:rowOff>20320</xdr:rowOff>
    </xdr:to>
    <xdr:sp macro="" textlink="">
      <xdr:nvSpPr>
        <xdr:cNvPr id="695" name="フローチャート: 判断 694">
          <a:extLst>
            <a:ext uri="{FF2B5EF4-FFF2-40B4-BE49-F238E27FC236}">
              <a16:creationId xmlns:a16="http://schemas.microsoft.com/office/drawing/2014/main" id="{F353F157-3D68-45E5-A1D3-B29A1585353D}"/>
            </a:ext>
          </a:extLst>
        </xdr:cNvPr>
        <xdr:cNvSpPr/>
      </xdr:nvSpPr>
      <xdr:spPr>
        <a:xfrm>
          <a:off x="12296775" y="132029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36847</xdr:rowOff>
    </xdr:from>
    <xdr:ext cx="405111" cy="259045"/>
    <xdr:sp macro="" textlink="">
      <xdr:nvSpPr>
        <xdr:cNvPr id="696" name="n_3aveValue【庁舎】&#10;有形固定資産減価償却率">
          <a:extLst>
            <a:ext uri="{FF2B5EF4-FFF2-40B4-BE49-F238E27FC236}">
              <a16:creationId xmlns:a16="http://schemas.microsoft.com/office/drawing/2014/main" id="{6B604316-2713-441A-B6A8-16AD553F56BB}"/>
            </a:ext>
          </a:extLst>
        </xdr:cNvPr>
        <xdr:cNvSpPr txBox="1"/>
      </xdr:nvSpPr>
      <xdr:spPr>
        <a:xfrm>
          <a:off x="12164069" y="1299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90170</xdr:rowOff>
    </xdr:from>
    <xdr:to>
      <xdr:col>67</xdr:col>
      <xdr:colOff>101600</xdr:colOff>
      <xdr:row>79</xdr:row>
      <xdr:rowOff>20320</xdr:rowOff>
    </xdr:to>
    <xdr:sp macro="" textlink="">
      <xdr:nvSpPr>
        <xdr:cNvPr id="697" name="フローチャート: 判断 696">
          <a:extLst>
            <a:ext uri="{FF2B5EF4-FFF2-40B4-BE49-F238E27FC236}">
              <a16:creationId xmlns:a16="http://schemas.microsoft.com/office/drawing/2014/main" id="{C93ED8BD-5EDF-4F38-B3F7-C06B5352817C}"/>
            </a:ext>
          </a:extLst>
        </xdr:cNvPr>
        <xdr:cNvSpPr/>
      </xdr:nvSpPr>
      <xdr:spPr>
        <a:xfrm>
          <a:off x="11487150" y="127171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77</xdr:row>
      <xdr:rowOff>36847</xdr:rowOff>
    </xdr:from>
    <xdr:ext cx="405111" cy="259045"/>
    <xdr:sp macro="" textlink="">
      <xdr:nvSpPr>
        <xdr:cNvPr id="698" name="n_4aveValue【庁舎】&#10;有形固定資産減価償却率">
          <a:extLst>
            <a:ext uri="{FF2B5EF4-FFF2-40B4-BE49-F238E27FC236}">
              <a16:creationId xmlns:a16="http://schemas.microsoft.com/office/drawing/2014/main" id="{23C8F730-2C0D-4A0F-87B7-7BE0162F95CD}"/>
            </a:ext>
          </a:extLst>
        </xdr:cNvPr>
        <xdr:cNvSpPr txBox="1"/>
      </xdr:nvSpPr>
      <xdr:spPr>
        <a:xfrm>
          <a:off x="11354444" y="1250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CE2FCF33-5134-4C27-BFB2-D553474A8157}"/>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F2C4628B-6AA3-438A-8D10-EA44C1641A74}"/>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CF77F6B0-642E-4342-A3B4-A15BF122EB4A}"/>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B7CEC7E7-7DF7-46B9-9F9D-252ED32B5DB8}"/>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F6D2F0F5-B4CA-4D93-9186-23498C23FCBB}"/>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44450</xdr:rowOff>
    </xdr:from>
    <xdr:to>
      <xdr:col>85</xdr:col>
      <xdr:colOff>177800</xdr:colOff>
      <xdr:row>85</xdr:row>
      <xdr:rowOff>146050</xdr:rowOff>
    </xdr:to>
    <xdr:sp macro="" textlink="">
      <xdr:nvSpPr>
        <xdr:cNvPr id="704" name="楕円 703">
          <a:extLst>
            <a:ext uri="{FF2B5EF4-FFF2-40B4-BE49-F238E27FC236}">
              <a16:creationId xmlns:a16="http://schemas.microsoft.com/office/drawing/2014/main" id="{F602682F-38BE-40EB-8FF0-7A7F3146D040}"/>
            </a:ext>
          </a:extLst>
        </xdr:cNvPr>
        <xdr:cNvSpPr/>
      </xdr:nvSpPr>
      <xdr:spPr>
        <a:xfrm>
          <a:off x="14649450" y="138112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84</xdr:row>
      <xdr:rowOff>130827</xdr:rowOff>
    </xdr:from>
    <xdr:ext cx="405111" cy="259045"/>
    <xdr:sp macro="" textlink="">
      <xdr:nvSpPr>
        <xdr:cNvPr id="705" name="【庁舎】&#10;有形固定資産減価償却率該当値テキスト">
          <a:extLst>
            <a:ext uri="{FF2B5EF4-FFF2-40B4-BE49-F238E27FC236}">
              <a16:creationId xmlns:a16="http://schemas.microsoft.com/office/drawing/2014/main" id="{FA6114AE-99BA-40DB-AB14-9C948B500C20}"/>
            </a:ext>
          </a:extLst>
        </xdr:cNvPr>
        <xdr:cNvSpPr txBox="1"/>
      </xdr:nvSpPr>
      <xdr:spPr>
        <a:xfrm>
          <a:off x="14744700" y="13732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154939</xdr:rowOff>
    </xdr:from>
    <xdr:to>
      <xdr:col>81</xdr:col>
      <xdr:colOff>101600</xdr:colOff>
      <xdr:row>85</xdr:row>
      <xdr:rowOff>85089</xdr:rowOff>
    </xdr:to>
    <xdr:sp macro="" textlink="">
      <xdr:nvSpPr>
        <xdr:cNvPr id="706" name="楕円 705">
          <a:extLst>
            <a:ext uri="{FF2B5EF4-FFF2-40B4-BE49-F238E27FC236}">
              <a16:creationId xmlns:a16="http://schemas.microsoft.com/office/drawing/2014/main" id="{EE77CF9B-1925-4712-B9FD-A29B2C5A87A0}"/>
            </a:ext>
          </a:extLst>
        </xdr:cNvPr>
        <xdr:cNvSpPr/>
      </xdr:nvSpPr>
      <xdr:spPr>
        <a:xfrm>
          <a:off x="13887450" y="1375663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34289</xdr:rowOff>
    </xdr:from>
    <xdr:to>
      <xdr:col>85</xdr:col>
      <xdr:colOff>127000</xdr:colOff>
      <xdr:row>85</xdr:row>
      <xdr:rowOff>95250</xdr:rowOff>
    </xdr:to>
    <xdr:cxnSp macro="">
      <xdr:nvCxnSpPr>
        <xdr:cNvPr id="707" name="直線コネクタ 706">
          <a:extLst>
            <a:ext uri="{FF2B5EF4-FFF2-40B4-BE49-F238E27FC236}">
              <a16:creationId xmlns:a16="http://schemas.microsoft.com/office/drawing/2014/main" id="{EA43E76B-BD57-4E85-9525-CB2AEEA5FF36}"/>
            </a:ext>
          </a:extLst>
        </xdr:cNvPr>
        <xdr:cNvCxnSpPr/>
      </xdr:nvCxnSpPr>
      <xdr:spPr>
        <a:xfrm>
          <a:off x="13935075" y="13794739"/>
          <a:ext cx="762000" cy="6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82550</xdr:rowOff>
    </xdr:from>
    <xdr:to>
      <xdr:col>76</xdr:col>
      <xdr:colOff>165100</xdr:colOff>
      <xdr:row>85</xdr:row>
      <xdr:rowOff>12700</xdr:rowOff>
    </xdr:to>
    <xdr:sp macro="" textlink="">
      <xdr:nvSpPr>
        <xdr:cNvPr id="708" name="楕円 707">
          <a:extLst>
            <a:ext uri="{FF2B5EF4-FFF2-40B4-BE49-F238E27FC236}">
              <a16:creationId xmlns:a16="http://schemas.microsoft.com/office/drawing/2014/main" id="{42985142-E816-4285-B872-6AA26DEF9582}"/>
            </a:ext>
          </a:extLst>
        </xdr:cNvPr>
        <xdr:cNvSpPr/>
      </xdr:nvSpPr>
      <xdr:spPr>
        <a:xfrm>
          <a:off x="13096875" y="136874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133350</xdr:rowOff>
    </xdr:from>
    <xdr:to>
      <xdr:col>81</xdr:col>
      <xdr:colOff>50800</xdr:colOff>
      <xdr:row>85</xdr:row>
      <xdr:rowOff>34289</xdr:rowOff>
    </xdr:to>
    <xdr:cxnSp macro="">
      <xdr:nvCxnSpPr>
        <xdr:cNvPr id="709" name="直線コネクタ 708">
          <a:extLst>
            <a:ext uri="{FF2B5EF4-FFF2-40B4-BE49-F238E27FC236}">
              <a16:creationId xmlns:a16="http://schemas.microsoft.com/office/drawing/2014/main" id="{C6538509-E534-4F09-8CFC-3EFFD1C972D7}"/>
            </a:ext>
          </a:extLst>
        </xdr:cNvPr>
        <xdr:cNvCxnSpPr/>
      </xdr:nvCxnSpPr>
      <xdr:spPr>
        <a:xfrm>
          <a:off x="13144500" y="13735050"/>
          <a:ext cx="790575" cy="5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63500</xdr:rowOff>
    </xdr:from>
    <xdr:to>
      <xdr:col>72</xdr:col>
      <xdr:colOff>38100</xdr:colOff>
      <xdr:row>84</xdr:row>
      <xdr:rowOff>165100</xdr:rowOff>
    </xdr:to>
    <xdr:sp macro="" textlink="">
      <xdr:nvSpPr>
        <xdr:cNvPr id="710" name="楕円 709">
          <a:extLst>
            <a:ext uri="{FF2B5EF4-FFF2-40B4-BE49-F238E27FC236}">
              <a16:creationId xmlns:a16="http://schemas.microsoft.com/office/drawing/2014/main" id="{2960E8B8-F787-4FA6-B877-8A268B2CC617}"/>
            </a:ext>
          </a:extLst>
        </xdr:cNvPr>
        <xdr:cNvSpPr/>
      </xdr:nvSpPr>
      <xdr:spPr>
        <a:xfrm>
          <a:off x="12296775" y="136683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114300</xdr:rowOff>
    </xdr:from>
    <xdr:to>
      <xdr:col>76</xdr:col>
      <xdr:colOff>114300</xdr:colOff>
      <xdr:row>84</xdr:row>
      <xdr:rowOff>133350</xdr:rowOff>
    </xdr:to>
    <xdr:cxnSp macro="">
      <xdr:nvCxnSpPr>
        <xdr:cNvPr id="711" name="直線コネクタ 710">
          <a:extLst>
            <a:ext uri="{FF2B5EF4-FFF2-40B4-BE49-F238E27FC236}">
              <a16:creationId xmlns:a16="http://schemas.microsoft.com/office/drawing/2014/main" id="{190B70A4-47A5-4149-B73D-E75AC86F71B7}"/>
            </a:ext>
          </a:extLst>
        </xdr:cNvPr>
        <xdr:cNvCxnSpPr/>
      </xdr:nvCxnSpPr>
      <xdr:spPr>
        <a:xfrm>
          <a:off x="12344400" y="13716000"/>
          <a:ext cx="8001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76216</xdr:rowOff>
    </xdr:from>
    <xdr:ext cx="405111" cy="259045"/>
    <xdr:sp macro="" textlink="">
      <xdr:nvSpPr>
        <xdr:cNvPr id="712" name="n_1mainValue【庁舎】&#10;有形固定資産減価償却率">
          <a:extLst>
            <a:ext uri="{FF2B5EF4-FFF2-40B4-BE49-F238E27FC236}">
              <a16:creationId xmlns:a16="http://schemas.microsoft.com/office/drawing/2014/main" id="{EAA04476-B9C0-4F40-910D-2A153C5A622E}"/>
            </a:ext>
          </a:extLst>
        </xdr:cNvPr>
        <xdr:cNvSpPr txBox="1"/>
      </xdr:nvSpPr>
      <xdr:spPr>
        <a:xfrm>
          <a:off x="13745219" y="1383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3827</xdr:rowOff>
    </xdr:from>
    <xdr:ext cx="405111" cy="259045"/>
    <xdr:sp macro="" textlink="">
      <xdr:nvSpPr>
        <xdr:cNvPr id="713" name="n_2mainValue【庁舎】&#10;有形固定資産減価償却率">
          <a:extLst>
            <a:ext uri="{FF2B5EF4-FFF2-40B4-BE49-F238E27FC236}">
              <a16:creationId xmlns:a16="http://schemas.microsoft.com/office/drawing/2014/main" id="{012375EE-8E8E-4A91-910D-69A7546CAC0D}"/>
            </a:ext>
          </a:extLst>
        </xdr:cNvPr>
        <xdr:cNvSpPr txBox="1"/>
      </xdr:nvSpPr>
      <xdr:spPr>
        <a:xfrm>
          <a:off x="12964169" y="13770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156227</xdr:rowOff>
    </xdr:from>
    <xdr:ext cx="405111" cy="259045"/>
    <xdr:sp macro="" textlink="">
      <xdr:nvSpPr>
        <xdr:cNvPr id="714" name="n_3mainValue【庁舎】&#10;有形固定資産減価償却率">
          <a:extLst>
            <a:ext uri="{FF2B5EF4-FFF2-40B4-BE49-F238E27FC236}">
              <a16:creationId xmlns:a16="http://schemas.microsoft.com/office/drawing/2014/main" id="{8702A6AA-CEE8-4757-8533-B1E73E2DEA63}"/>
            </a:ext>
          </a:extLst>
        </xdr:cNvPr>
        <xdr:cNvSpPr txBox="1"/>
      </xdr:nvSpPr>
      <xdr:spPr>
        <a:xfrm>
          <a:off x="12164069" y="13761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5" name="正方形/長方形 714">
          <a:extLst>
            <a:ext uri="{FF2B5EF4-FFF2-40B4-BE49-F238E27FC236}">
              <a16:creationId xmlns:a16="http://schemas.microsoft.com/office/drawing/2014/main" id="{F3C0A0DB-40A5-40A5-AEA7-C52A6528BE8F}"/>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716" name="正方形/長方形 715">
          <a:extLst>
            <a:ext uri="{FF2B5EF4-FFF2-40B4-BE49-F238E27FC236}">
              <a16:creationId xmlns:a16="http://schemas.microsoft.com/office/drawing/2014/main" id="{37FB6376-051E-4AD5-A222-FBB988CC45DD}"/>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717" name="正方形/長方形 716">
          <a:extLst>
            <a:ext uri="{FF2B5EF4-FFF2-40B4-BE49-F238E27FC236}">
              <a16:creationId xmlns:a16="http://schemas.microsoft.com/office/drawing/2014/main" id="{734CDF06-47A7-42C7-B03F-981610F28BB1}"/>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718" name="正方形/長方形 717">
          <a:extLst>
            <a:ext uri="{FF2B5EF4-FFF2-40B4-BE49-F238E27FC236}">
              <a16:creationId xmlns:a16="http://schemas.microsoft.com/office/drawing/2014/main" id="{B6ABE8D4-0EA9-4AAB-A78D-F1602B3EAD3C}"/>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719" name="正方形/長方形 718">
          <a:extLst>
            <a:ext uri="{FF2B5EF4-FFF2-40B4-BE49-F238E27FC236}">
              <a16:creationId xmlns:a16="http://schemas.microsoft.com/office/drawing/2014/main" id="{86CF9DE2-3E54-47E7-9E41-CFC7A160E671}"/>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0" name="正方形/長方形 719">
          <a:extLst>
            <a:ext uri="{FF2B5EF4-FFF2-40B4-BE49-F238E27FC236}">
              <a16:creationId xmlns:a16="http://schemas.microsoft.com/office/drawing/2014/main" id="{E1EF548D-A3B6-4D19-94CD-68B3ED2B1649}"/>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1" name="テキスト ボックス 720">
          <a:extLst>
            <a:ext uri="{FF2B5EF4-FFF2-40B4-BE49-F238E27FC236}">
              <a16:creationId xmlns:a16="http://schemas.microsoft.com/office/drawing/2014/main" id="{3CD6248B-EDDF-4E9A-A141-BE5D89484112}"/>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2" name="直線コネクタ 721">
          <a:extLst>
            <a:ext uri="{FF2B5EF4-FFF2-40B4-BE49-F238E27FC236}">
              <a16:creationId xmlns:a16="http://schemas.microsoft.com/office/drawing/2014/main" id="{E152ED95-8334-409D-A820-6E0798C1103F}"/>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23" name="テキスト ボックス 722">
          <a:extLst>
            <a:ext uri="{FF2B5EF4-FFF2-40B4-BE49-F238E27FC236}">
              <a16:creationId xmlns:a16="http://schemas.microsoft.com/office/drawing/2014/main" id="{20DAD57E-A255-47D0-B441-9C3BCB8B8DF4}"/>
            </a:ext>
          </a:extLst>
        </xdr:cNvPr>
        <xdr:cNvSpPr txBox="1"/>
      </xdr:nvSpPr>
      <xdr:spPr>
        <a:xfrm>
          <a:off x="160523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24" name="直線コネクタ 723">
          <a:extLst>
            <a:ext uri="{FF2B5EF4-FFF2-40B4-BE49-F238E27FC236}">
              <a16:creationId xmlns:a16="http://schemas.microsoft.com/office/drawing/2014/main" id="{DCE53A2C-540C-491D-87B7-C5207E990B84}"/>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5" name="テキスト ボックス 724">
          <a:extLst>
            <a:ext uri="{FF2B5EF4-FFF2-40B4-BE49-F238E27FC236}">
              <a16:creationId xmlns:a16="http://schemas.microsoft.com/office/drawing/2014/main" id="{7EF6E69C-B264-4854-B536-D46210AB6341}"/>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6" name="直線コネクタ 725">
          <a:extLst>
            <a:ext uri="{FF2B5EF4-FFF2-40B4-BE49-F238E27FC236}">
              <a16:creationId xmlns:a16="http://schemas.microsoft.com/office/drawing/2014/main" id="{988EDD37-F7D5-49A1-A314-AADB8D07CCDF}"/>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7" name="テキスト ボックス 726">
          <a:extLst>
            <a:ext uri="{FF2B5EF4-FFF2-40B4-BE49-F238E27FC236}">
              <a16:creationId xmlns:a16="http://schemas.microsoft.com/office/drawing/2014/main" id="{81D16BAD-5EB8-456B-8C2A-702DCAB44584}"/>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8" name="直線コネクタ 727">
          <a:extLst>
            <a:ext uri="{FF2B5EF4-FFF2-40B4-BE49-F238E27FC236}">
              <a16:creationId xmlns:a16="http://schemas.microsoft.com/office/drawing/2014/main" id="{E32B581B-99D9-493C-A9FB-B9E6AA84CB27}"/>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9" name="テキスト ボックス 728">
          <a:extLst>
            <a:ext uri="{FF2B5EF4-FFF2-40B4-BE49-F238E27FC236}">
              <a16:creationId xmlns:a16="http://schemas.microsoft.com/office/drawing/2014/main" id="{04F69275-16E7-4977-8880-CE542FB38726}"/>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0" name="直線コネクタ 729">
          <a:extLst>
            <a:ext uri="{FF2B5EF4-FFF2-40B4-BE49-F238E27FC236}">
              <a16:creationId xmlns:a16="http://schemas.microsoft.com/office/drawing/2014/main" id="{56EDAC06-8CFD-44D7-A38E-1369E3C9083A}"/>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1" name="テキスト ボックス 730">
          <a:extLst>
            <a:ext uri="{FF2B5EF4-FFF2-40B4-BE49-F238E27FC236}">
              <a16:creationId xmlns:a16="http://schemas.microsoft.com/office/drawing/2014/main" id="{5F55600B-241A-47A9-856E-5D2D93D892A6}"/>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2" name="直線コネクタ 731">
          <a:extLst>
            <a:ext uri="{FF2B5EF4-FFF2-40B4-BE49-F238E27FC236}">
              <a16:creationId xmlns:a16="http://schemas.microsoft.com/office/drawing/2014/main" id="{FE031111-D010-4F41-A979-95390193DD62}"/>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3" name="テキスト ボックス 732">
          <a:extLst>
            <a:ext uri="{FF2B5EF4-FFF2-40B4-BE49-F238E27FC236}">
              <a16:creationId xmlns:a16="http://schemas.microsoft.com/office/drawing/2014/main" id="{EE13BA9F-9A49-405D-8E32-4F4F5728677E}"/>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4" name="直線コネクタ 733">
          <a:extLst>
            <a:ext uri="{FF2B5EF4-FFF2-40B4-BE49-F238E27FC236}">
              <a16:creationId xmlns:a16="http://schemas.microsoft.com/office/drawing/2014/main" id="{5A73F34B-3FA4-411E-9890-A76E69EBA5F0}"/>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5" name="テキスト ボックス 734">
          <a:extLst>
            <a:ext uri="{FF2B5EF4-FFF2-40B4-BE49-F238E27FC236}">
              <a16:creationId xmlns:a16="http://schemas.microsoft.com/office/drawing/2014/main" id="{74E4278E-1D75-4150-B5FC-E2835CF16D6B}"/>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6" name="【庁舎】&#10;一人当たり面積グラフ枠">
          <a:extLst>
            <a:ext uri="{FF2B5EF4-FFF2-40B4-BE49-F238E27FC236}">
              <a16:creationId xmlns:a16="http://schemas.microsoft.com/office/drawing/2014/main" id="{1D5A0B81-AD30-46AC-A558-FAD08005AEE7}"/>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19050</xdr:rowOff>
    </xdr:from>
    <xdr:to>
      <xdr:col>116</xdr:col>
      <xdr:colOff>62864</xdr:colOff>
      <xdr:row>85</xdr:row>
      <xdr:rowOff>82550</xdr:rowOff>
    </xdr:to>
    <xdr:cxnSp macro="">
      <xdr:nvCxnSpPr>
        <xdr:cNvPr id="737" name="直線コネクタ 736">
          <a:extLst>
            <a:ext uri="{FF2B5EF4-FFF2-40B4-BE49-F238E27FC236}">
              <a16:creationId xmlns:a16="http://schemas.microsoft.com/office/drawing/2014/main" id="{ACD9E2A5-17F4-497A-B558-BA21FBAB7A3A}"/>
            </a:ext>
          </a:extLst>
        </xdr:cNvPr>
        <xdr:cNvCxnSpPr/>
      </xdr:nvCxnSpPr>
      <xdr:spPr>
        <a:xfrm flipV="1">
          <a:off x="19952970" y="12487275"/>
          <a:ext cx="1269"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86377</xdr:rowOff>
    </xdr:from>
    <xdr:ext cx="469744" cy="259045"/>
    <xdr:sp macro="" textlink="">
      <xdr:nvSpPr>
        <xdr:cNvPr id="738" name="【庁舎】&#10;一人当たり面積最小値テキスト">
          <a:extLst>
            <a:ext uri="{FF2B5EF4-FFF2-40B4-BE49-F238E27FC236}">
              <a16:creationId xmlns:a16="http://schemas.microsoft.com/office/drawing/2014/main" id="{C9802C0A-0D8D-435F-A228-7EDBD70B866B}"/>
            </a:ext>
          </a:extLst>
        </xdr:cNvPr>
        <xdr:cNvSpPr txBox="1"/>
      </xdr:nvSpPr>
      <xdr:spPr>
        <a:xfrm>
          <a:off x="20002500"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82550</xdr:rowOff>
    </xdr:from>
    <xdr:to>
      <xdr:col>116</xdr:col>
      <xdr:colOff>152400</xdr:colOff>
      <xdr:row>85</xdr:row>
      <xdr:rowOff>82550</xdr:rowOff>
    </xdr:to>
    <xdr:cxnSp macro="">
      <xdr:nvCxnSpPr>
        <xdr:cNvPr id="739" name="直線コネクタ 738">
          <a:extLst>
            <a:ext uri="{FF2B5EF4-FFF2-40B4-BE49-F238E27FC236}">
              <a16:creationId xmlns:a16="http://schemas.microsoft.com/office/drawing/2014/main" id="{E9AEED33-190E-472E-8D1D-2A276F900CD1}"/>
            </a:ext>
          </a:extLst>
        </xdr:cNvPr>
        <xdr:cNvCxnSpPr/>
      </xdr:nvCxnSpPr>
      <xdr:spPr>
        <a:xfrm>
          <a:off x="19878675" y="138493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137177</xdr:rowOff>
    </xdr:from>
    <xdr:ext cx="469744" cy="259045"/>
    <xdr:sp macro="" textlink="">
      <xdr:nvSpPr>
        <xdr:cNvPr id="740" name="【庁舎】&#10;一人当たり面積最大値テキスト">
          <a:extLst>
            <a:ext uri="{FF2B5EF4-FFF2-40B4-BE49-F238E27FC236}">
              <a16:creationId xmlns:a16="http://schemas.microsoft.com/office/drawing/2014/main" id="{F48673FD-F9B2-4C22-8D0E-00519EB3E87D}"/>
            </a:ext>
          </a:extLst>
        </xdr:cNvPr>
        <xdr:cNvSpPr txBox="1"/>
      </xdr:nvSpPr>
      <xdr:spPr>
        <a:xfrm>
          <a:off x="20002500" y="1228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41" name="直線コネクタ 740">
          <a:extLst>
            <a:ext uri="{FF2B5EF4-FFF2-40B4-BE49-F238E27FC236}">
              <a16:creationId xmlns:a16="http://schemas.microsoft.com/office/drawing/2014/main" id="{60EDF877-13D4-49B7-AAE3-F383D3C5B943}"/>
            </a:ext>
          </a:extLst>
        </xdr:cNvPr>
        <xdr:cNvCxnSpPr/>
      </xdr:nvCxnSpPr>
      <xdr:spPr>
        <a:xfrm>
          <a:off x="19878675" y="124872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10177</xdr:rowOff>
    </xdr:from>
    <xdr:ext cx="469744" cy="259045"/>
    <xdr:sp macro="" textlink="">
      <xdr:nvSpPr>
        <xdr:cNvPr id="742" name="【庁舎】&#10;一人当たり面積平均値テキスト">
          <a:extLst>
            <a:ext uri="{FF2B5EF4-FFF2-40B4-BE49-F238E27FC236}">
              <a16:creationId xmlns:a16="http://schemas.microsoft.com/office/drawing/2014/main" id="{E6FF0DA2-5559-46ED-9761-A7335575A5CE}"/>
            </a:ext>
          </a:extLst>
        </xdr:cNvPr>
        <xdr:cNvSpPr txBox="1"/>
      </xdr:nvSpPr>
      <xdr:spPr>
        <a:xfrm>
          <a:off x="20002500" y="13446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743" name="フローチャート: 判断 742">
          <a:extLst>
            <a:ext uri="{FF2B5EF4-FFF2-40B4-BE49-F238E27FC236}">
              <a16:creationId xmlns:a16="http://schemas.microsoft.com/office/drawing/2014/main" id="{62D80CA5-FE93-4F75-9776-F1DD22B25C6E}"/>
            </a:ext>
          </a:extLst>
        </xdr:cNvPr>
        <xdr:cNvSpPr/>
      </xdr:nvSpPr>
      <xdr:spPr>
        <a:xfrm>
          <a:off x="19897725" y="134683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44" name="フローチャート: 判断 743">
          <a:extLst>
            <a:ext uri="{FF2B5EF4-FFF2-40B4-BE49-F238E27FC236}">
              <a16:creationId xmlns:a16="http://schemas.microsoft.com/office/drawing/2014/main" id="{71E28F8B-81F0-4AE1-8516-FC8EEFA3BE44}"/>
            </a:ext>
          </a:extLst>
        </xdr:cNvPr>
        <xdr:cNvSpPr/>
      </xdr:nvSpPr>
      <xdr:spPr>
        <a:xfrm>
          <a:off x="19154775" y="134874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137177</xdr:rowOff>
    </xdr:from>
    <xdr:ext cx="469744" cy="259045"/>
    <xdr:sp macro="" textlink="">
      <xdr:nvSpPr>
        <xdr:cNvPr id="745" name="n_1aveValue【庁舎】&#10;一人当たり面積">
          <a:extLst>
            <a:ext uri="{FF2B5EF4-FFF2-40B4-BE49-F238E27FC236}">
              <a16:creationId xmlns:a16="http://schemas.microsoft.com/office/drawing/2014/main" id="{ABCB5ACB-9E22-480E-8D2A-8F61813BFDE6}"/>
            </a:ext>
          </a:extLst>
        </xdr:cNvPr>
        <xdr:cNvSpPr txBox="1"/>
      </xdr:nvSpPr>
      <xdr:spPr>
        <a:xfrm>
          <a:off x="18983402" y="1358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57150</xdr:rowOff>
    </xdr:from>
    <xdr:to>
      <xdr:col>107</xdr:col>
      <xdr:colOff>101600</xdr:colOff>
      <xdr:row>83</xdr:row>
      <xdr:rowOff>158750</xdr:rowOff>
    </xdr:to>
    <xdr:sp macro="" textlink="">
      <xdr:nvSpPr>
        <xdr:cNvPr id="746" name="フローチャート: 判断 745">
          <a:extLst>
            <a:ext uri="{FF2B5EF4-FFF2-40B4-BE49-F238E27FC236}">
              <a16:creationId xmlns:a16="http://schemas.microsoft.com/office/drawing/2014/main" id="{1E15FD42-070D-43FE-B1ED-CD2991324CB2}"/>
            </a:ext>
          </a:extLst>
        </xdr:cNvPr>
        <xdr:cNvSpPr/>
      </xdr:nvSpPr>
      <xdr:spPr>
        <a:xfrm>
          <a:off x="18345150" y="134969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149877</xdr:rowOff>
    </xdr:from>
    <xdr:ext cx="469744" cy="259045"/>
    <xdr:sp macro="" textlink="">
      <xdr:nvSpPr>
        <xdr:cNvPr id="747" name="n_2aveValue【庁舎】&#10;一人当たり面積">
          <a:extLst>
            <a:ext uri="{FF2B5EF4-FFF2-40B4-BE49-F238E27FC236}">
              <a16:creationId xmlns:a16="http://schemas.microsoft.com/office/drawing/2014/main" id="{01C69E23-C34B-477E-BCE9-C60B444634C1}"/>
            </a:ext>
          </a:extLst>
        </xdr:cNvPr>
        <xdr:cNvSpPr txBox="1"/>
      </xdr:nvSpPr>
      <xdr:spPr>
        <a:xfrm>
          <a:off x="18183302" y="1358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79</xdr:row>
      <xdr:rowOff>31750</xdr:rowOff>
    </xdr:from>
    <xdr:to>
      <xdr:col>102</xdr:col>
      <xdr:colOff>165100</xdr:colOff>
      <xdr:row>79</xdr:row>
      <xdr:rowOff>133350</xdr:rowOff>
    </xdr:to>
    <xdr:sp macro="" textlink="">
      <xdr:nvSpPr>
        <xdr:cNvPr id="748" name="フローチャート: 判断 747">
          <a:extLst>
            <a:ext uri="{FF2B5EF4-FFF2-40B4-BE49-F238E27FC236}">
              <a16:creationId xmlns:a16="http://schemas.microsoft.com/office/drawing/2014/main" id="{EE1E70BE-B7BE-4F22-9E05-8FFCDDB631E9}"/>
            </a:ext>
          </a:extLst>
        </xdr:cNvPr>
        <xdr:cNvSpPr/>
      </xdr:nvSpPr>
      <xdr:spPr>
        <a:xfrm>
          <a:off x="17554575" y="128206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79</xdr:row>
      <xdr:rowOff>124477</xdr:rowOff>
    </xdr:from>
    <xdr:ext cx="469744" cy="259045"/>
    <xdr:sp macro="" textlink="">
      <xdr:nvSpPr>
        <xdr:cNvPr id="749" name="n_3aveValue【庁舎】&#10;一人当たり面積">
          <a:extLst>
            <a:ext uri="{FF2B5EF4-FFF2-40B4-BE49-F238E27FC236}">
              <a16:creationId xmlns:a16="http://schemas.microsoft.com/office/drawing/2014/main" id="{363D7DAD-251E-4D63-8207-1C80AF569090}"/>
            </a:ext>
          </a:extLst>
        </xdr:cNvPr>
        <xdr:cNvSpPr txBox="1"/>
      </xdr:nvSpPr>
      <xdr:spPr>
        <a:xfrm>
          <a:off x="17383202" y="1291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79</xdr:row>
      <xdr:rowOff>146050</xdr:rowOff>
    </xdr:from>
    <xdr:to>
      <xdr:col>98</xdr:col>
      <xdr:colOff>38100</xdr:colOff>
      <xdr:row>80</xdr:row>
      <xdr:rowOff>76200</xdr:rowOff>
    </xdr:to>
    <xdr:sp macro="" textlink="">
      <xdr:nvSpPr>
        <xdr:cNvPr id="750" name="フローチャート: 判断 749">
          <a:extLst>
            <a:ext uri="{FF2B5EF4-FFF2-40B4-BE49-F238E27FC236}">
              <a16:creationId xmlns:a16="http://schemas.microsoft.com/office/drawing/2014/main" id="{57FCE4EF-CEBD-48E6-BFD2-4BAC1C86C719}"/>
            </a:ext>
          </a:extLst>
        </xdr:cNvPr>
        <xdr:cNvSpPr/>
      </xdr:nvSpPr>
      <xdr:spPr>
        <a:xfrm>
          <a:off x="16754475" y="129349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78</xdr:row>
      <xdr:rowOff>92727</xdr:rowOff>
    </xdr:from>
    <xdr:ext cx="469744" cy="259045"/>
    <xdr:sp macro="" textlink="">
      <xdr:nvSpPr>
        <xdr:cNvPr id="751" name="n_4aveValue【庁舎】&#10;一人当たり面積">
          <a:extLst>
            <a:ext uri="{FF2B5EF4-FFF2-40B4-BE49-F238E27FC236}">
              <a16:creationId xmlns:a16="http://schemas.microsoft.com/office/drawing/2014/main" id="{DF9B3869-98CC-46CB-AC98-51DFEE39CB9E}"/>
            </a:ext>
          </a:extLst>
        </xdr:cNvPr>
        <xdr:cNvSpPr txBox="1"/>
      </xdr:nvSpPr>
      <xdr:spPr>
        <a:xfrm>
          <a:off x="16592627" y="1272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B48EFD2C-A3BF-46CC-A900-75F73F823376}"/>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69A7EB02-24DD-4174-BB50-6DC36F24937A}"/>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B5DE400D-A3B3-4000-BEDA-7A99592428C0}"/>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8091F587-BF46-4D7E-A6A8-1E6410132C25}"/>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AA03F8F9-0C77-43A8-9381-86BC4848BC75}"/>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139700</xdr:rowOff>
    </xdr:from>
    <xdr:to>
      <xdr:col>116</xdr:col>
      <xdr:colOff>114300</xdr:colOff>
      <xdr:row>77</xdr:row>
      <xdr:rowOff>69850</xdr:rowOff>
    </xdr:to>
    <xdr:sp macro="" textlink="">
      <xdr:nvSpPr>
        <xdr:cNvPr id="757" name="楕円 756">
          <a:extLst>
            <a:ext uri="{FF2B5EF4-FFF2-40B4-BE49-F238E27FC236}">
              <a16:creationId xmlns:a16="http://schemas.microsoft.com/office/drawing/2014/main" id="{E25BA317-5A10-4333-956F-0C3C1C9586F8}"/>
            </a:ext>
          </a:extLst>
        </xdr:cNvPr>
        <xdr:cNvSpPr/>
      </xdr:nvSpPr>
      <xdr:spPr>
        <a:xfrm>
          <a:off x="19897725" y="124491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92727</xdr:rowOff>
    </xdr:from>
    <xdr:ext cx="469744" cy="259045"/>
    <xdr:sp macro="" textlink="">
      <xdr:nvSpPr>
        <xdr:cNvPr id="758" name="【庁舎】&#10;一人当たり面積該当値テキスト">
          <a:extLst>
            <a:ext uri="{FF2B5EF4-FFF2-40B4-BE49-F238E27FC236}">
              <a16:creationId xmlns:a16="http://schemas.microsoft.com/office/drawing/2014/main" id="{4023545F-4E39-4148-BA49-61BC496CA149}"/>
            </a:ext>
          </a:extLst>
        </xdr:cNvPr>
        <xdr:cNvSpPr txBox="1"/>
      </xdr:nvSpPr>
      <xdr:spPr>
        <a:xfrm>
          <a:off x="20002500" y="1239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152400</xdr:rowOff>
    </xdr:from>
    <xdr:to>
      <xdr:col>112</xdr:col>
      <xdr:colOff>38100</xdr:colOff>
      <xdr:row>77</xdr:row>
      <xdr:rowOff>82550</xdr:rowOff>
    </xdr:to>
    <xdr:sp macro="" textlink="">
      <xdr:nvSpPr>
        <xdr:cNvPr id="759" name="楕円 758">
          <a:extLst>
            <a:ext uri="{FF2B5EF4-FFF2-40B4-BE49-F238E27FC236}">
              <a16:creationId xmlns:a16="http://schemas.microsoft.com/office/drawing/2014/main" id="{C119A66B-1B0F-4DBA-8D13-F366C4BE8427}"/>
            </a:ext>
          </a:extLst>
        </xdr:cNvPr>
        <xdr:cNvSpPr/>
      </xdr:nvSpPr>
      <xdr:spPr>
        <a:xfrm>
          <a:off x="19154775" y="124587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19050</xdr:rowOff>
    </xdr:from>
    <xdr:to>
      <xdr:col>116</xdr:col>
      <xdr:colOff>63500</xdr:colOff>
      <xdr:row>77</xdr:row>
      <xdr:rowOff>31750</xdr:rowOff>
    </xdr:to>
    <xdr:cxnSp macro="">
      <xdr:nvCxnSpPr>
        <xdr:cNvPr id="760" name="直線コネクタ 759">
          <a:extLst>
            <a:ext uri="{FF2B5EF4-FFF2-40B4-BE49-F238E27FC236}">
              <a16:creationId xmlns:a16="http://schemas.microsoft.com/office/drawing/2014/main" id="{D58B1AC9-98FC-49FC-8717-BEE8B6D6CA37}"/>
            </a:ext>
          </a:extLst>
        </xdr:cNvPr>
        <xdr:cNvCxnSpPr/>
      </xdr:nvCxnSpPr>
      <xdr:spPr>
        <a:xfrm flipV="1">
          <a:off x="19202400" y="12487275"/>
          <a:ext cx="75247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6350</xdr:rowOff>
    </xdr:from>
    <xdr:to>
      <xdr:col>107</xdr:col>
      <xdr:colOff>101600</xdr:colOff>
      <xdr:row>77</xdr:row>
      <xdr:rowOff>107950</xdr:rowOff>
    </xdr:to>
    <xdr:sp macro="" textlink="">
      <xdr:nvSpPr>
        <xdr:cNvPr id="761" name="楕円 760">
          <a:extLst>
            <a:ext uri="{FF2B5EF4-FFF2-40B4-BE49-F238E27FC236}">
              <a16:creationId xmlns:a16="http://schemas.microsoft.com/office/drawing/2014/main" id="{A85CFD17-8172-4BB5-B03B-410B35BC5C81}"/>
            </a:ext>
          </a:extLst>
        </xdr:cNvPr>
        <xdr:cNvSpPr/>
      </xdr:nvSpPr>
      <xdr:spPr>
        <a:xfrm>
          <a:off x="18345150" y="124777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31750</xdr:rowOff>
    </xdr:from>
    <xdr:to>
      <xdr:col>111</xdr:col>
      <xdr:colOff>177800</xdr:colOff>
      <xdr:row>77</xdr:row>
      <xdr:rowOff>57150</xdr:rowOff>
    </xdr:to>
    <xdr:cxnSp macro="">
      <xdr:nvCxnSpPr>
        <xdr:cNvPr id="762" name="直線コネクタ 761">
          <a:extLst>
            <a:ext uri="{FF2B5EF4-FFF2-40B4-BE49-F238E27FC236}">
              <a16:creationId xmlns:a16="http://schemas.microsoft.com/office/drawing/2014/main" id="{8B5047AB-78D9-4D0F-8A11-7C9C3A2CE708}"/>
            </a:ext>
          </a:extLst>
        </xdr:cNvPr>
        <xdr:cNvCxnSpPr/>
      </xdr:nvCxnSpPr>
      <xdr:spPr>
        <a:xfrm flipV="1">
          <a:off x="18392775" y="12496800"/>
          <a:ext cx="8096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133350</xdr:rowOff>
    </xdr:from>
    <xdr:to>
      <xdr:col>102</xdr:col>
      <xdr:colOff>165100</xdr:colOff>
      <xdr:row>78</xdr:row>
      <xdr:rowOff>63500</xdr:rowOff>
    </xdr:to>
    <xdr:sp macro="" textlink="">
      <xdr:nvSpPr>
        <xdr:cNvPr id="763" name="楕円 762">
          <a:extLst>
            <a:ext uri="{FF2B5EF4-FFF2-40B4-BE49-F238E27FC236}">
              <a16:creationId xmlns:a16="http://schemas.microsoft.com/office/drawing/2014/main" id="{8DEEC75A-2712-4F5A-AACB-904AFAA77E17}"/>
            </a:ext>
          </a:extLst>
        </xdr:cNvPr>
        <xdr:cNvSpPr/>
      </xdr:nvSpPr>
      <xdr:spPr>
        <a:xfrm>
          <a:off x="17554575" y="126015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57150</xdr:rowOff>
    </xdr:from>
    <xdr:to>
      <xdr:col>107</xdr:col>
      <xdr:colOff>50800</xdr:colOff>
      <xdr:row>78</xdr:row>
      <xdr:rowOff>12700</xdr:rowOff>
    </xdr:to>
    <xdr:cxnSp macro="">
      <xdr:nvCxnSpPr>
        <xdr:cNvPr id="764" name="直線コネクタ 763">
          <a:extLst>
            <a:ext uri="{FF2B5EF4-FFF2-40B4-BE49-F238E27FC236}">
              <a16:creationId xmlns:a16="http://schemas.microsoft.com/office/drawing/2014/main" id="{2CDB4174-7BF5-498F-8967-0B2BB0520F28}"/>
            </a:ext>
          </a:extLst>
        </xdr:cNvPr>
        <xdr:cNvCxnSpPr/>
      </xdr:nvCxnSpPr>
      <xdr:spPr>
        <a:xfrm flipV="1">
          <a:off x="17602200" y="12525375"/>
          <a:ext cx="790575"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75</xdr:row>
      <xdr:rowOff>99077</xdr:rowOff>
    </xdr:from>
    <xdr:ext cx="469744" cy="259045"/>
    <xdr:sp macro="" textlink="">
      <xdr:nvSpPr>
        <xdr:cNvPr id="765" name="n_1mainValue【庁舎】&#10;一人当たり面積">
          <a:extLst>
            <a:ext uri="{FF2B5EF4-FFF2-40B4-BE49-F238E27FC236}">
              <a16:creationId xmlns:a16="http://schemas.microsoft.com/office/drawing/2014/main" id="{A4FB0892-4659-49DA-A2A5-C36A3EC70744}"/>
            </a:ext>
          </a:extLst>
        </xdr:cNvPr>
        <xdr:cNvSpPr txBox="1"/>
      </xdr:nvSpPr>
      <xdr:spPr>
        <a:xfrm>
          <a:off x="18983402" y="1224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75</xdr:row>
      <xdr:rowOff>124477</xdr:rowOff>
    </xdr:from>
    <xdr:ext cx="469744" cy="259045"/>
    <xdr:sp macro="" textlink="">
      <xdr:nvSpPr>
        <xdr:cNvPr id="766" name="n_2mainValue【庁舎】&#10;一人当たり面積">
          <a:extLst>
            <a:ext uri="{FF2B5EF4-FFF2-40B4-BE49-F238E27FC236}">
              <a16:creationId xmlns:a16="http://schemas.microsoft.com/office/drawing/2014/main" id="{E7192C6F-711D-478C-A87B-003C93F083EF}"/>
            </a:ext>
          </a:extLst>
        </xdr:cNvPr>
        <xdr:cNvSpPr txBox="1"/>
      </xdr:nvSpPr>
      <xdr:spPr>
        <a:xfrm>
          <a:off x="18183302" y="1226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80027</xdr:rowOff>
    </xdr:from>
    <xdr:ext cx="469744" cy="259045"/>
    <xdr:sp macro="" textlink="">
      <xdr:nvSpPr>
        <xdr:cNvPr id="767" name="n_3mainValue【庁舎】&#10;一人当たり面積">
          <a:extLst>
            <a:ext uri="{FF2B5EF4-FFF2-40B4-BE49-F238E27FC236}">
              <a16:creationId xmlns:a16="http://schemas.microsoft.com/office/drawing/2014/main" id="{A00BEC07-FEB6-4C62-B3A1-98DDA89DD74D}"/>
            </a:ext>
          </a:extLst>
        </xdr:cNvPr>
        <xdr:cNvSpPr txBox="1"/>
      </xdr:nvSpPr>
      <xdr:spPr>
        <a:xfrm>
          <a:off x="17383202" y="1238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8" name="正方形/長方形 767">
          <a:extLst>
            <a:ext uri="{FF2B5EF4-FFF2-40B4-BE49-F238E27FC236}">
              <a16:creationId xmlns:a16="http://schemas.microsoft.com/office/drawing/2014/main" id="{53ED8B45-DF13-4F25-A1E5-E9343843E5C9}"/>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9" name="正方形/長方形 768">
          <a:extLst>
            <a:ext uri="{FF2B5EF4-FFF2-40B4-BE49-F238E27FC236}">
              <a16:creationId xmlns:a16="http://schemas.microsoft.com/office/drawing/2014/main" id="{FC0B2E52-3367-4E3B-8C1E-88853400206D}"/>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0" name="テキスト ボックス 769">
          <a:extLst>
            <a:ext uri="{FF2B5EF4-FFF2-40B4-BE49-F238E27FC236}">
              <a16:creationId xmlns:a16="http://schemas.microsoft.com/office/drawing/2014/main" id="{B9163E45-F0E4-42A3-9F88-593B047D2779}"/>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有形固定資産減価償却率が類似団体と比較して特に低くなっているのは、体育館・プールおよび警察施設となっている。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体育館・プールについては、平成３０年度の国民体育大会の開催に向けて県営体育館を整備したこと等によるものである。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警察施設については、令和２年２月に小浜警察署が新築・移転したことによるものである。令和元年度末に策定した個別施設計画に基づき、施設の適切な維持管理を進めていく。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780,053
764,795
4,190.52
446,162,997
437,322,620
6,557,720
252,493,624
813,626,189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税収の増等により、財政力指数は改善傾向である。令和元年度は前年度並みの水準となった。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公共事業箇所の重点化、医療費の適正化、介護予防等による社会保障費の抑制など歳出の合理化・重点化を実現するとともに、地方税の徴収率の向上や県有財産の有効活用により歳入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109008</xdr:rowOff>
    </xdr:from>
    <xdr:to>
      <xdr:col>23</xdr:col>
      <xdr:colOff>133350</xdr:colOff>
      <xdr:row>41</xdr:row>
      <xdr:rowOff>56092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81208"/>
          <a:ext cx="0" cy="8043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28169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05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41</xdr:row>
      <xdr:rowOff>56092</xdr:rowOff>
    </xdr:from>
    <xdr:to>
      <xdr:col>24</xdr:col>
      <xdr:colOff>12700</xdr:colOff>
      <xdr:row>41</xdr:row>
      <xdr:rowOff>56092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085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23935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109008</xdr:rowOff>
    </xdr:from>
    <xdr:to>
      <xdr:col>24</xdr:col>
      <xdr:colOff>12700</xdr:colOff>
      <xdr:row>36</xdr:row>
      <xdr:rowOff>109008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56092</xdr:rowOff>
    </xdr:from>
    <xdr:to>
      <xdr:col>23</xdr:col>
      <xdr:colOff>133350</xdr:colOff>
      <xdr:row>41</xdr:row>
      <xdr:rowOff>56092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0855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37</xdr:row>
      <xdr:rowOff>134002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47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117475</xdr:rowOff>
    </xdr:from>
    <xdr:to>
      <xdr:col>23</xdr:col>
      <xdr:colOff>184150</xdr:colOff>
      <xdr:row>39</xdr:row>
      <xdr:rowOff>47625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56092</xdr:rowOff>
    </xdr:from>
    <xdr:to>
      <xdr:col>19</xdr:col>
      <xdr:colOff>133350</xdr:colOff>
      <xdr:row>41</xdr:row>
      <xdr:rowOff>56092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46567</xdr:rowOff>
    </xdr:from>
    <xdr:to>
      <xdr:col>19</xdr:col>
      <xdr:colOff>184150</xdr:colOff>
      <xdr:row>39</xdr:row>
      <xdr:rowOff>148167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158344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56092</xdr:rowOff>
    </xdr:from>
    <xdr:to>
      <xdr:col>15</xdr:col>
      <xdr:colOff>82550</xdr:colOff>
      <xdr:row>42</xdr:row>
      <xdr:rowOff>85725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085542"/>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46567</xdr:rowOff>
    </xdr:from>
    <xdr:to>
      <xdr:col>15</xdr:col>
      <xdr:colOff>133350</xdr:colOff>
      <xdr:row>39</xdr:row>
      <xdr:rowOff>148167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158344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43</xdr:row>
      <xdr:rowOff>14817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28662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94192</xdr:rowOff>
    </xdr:from>
    <xdr:to>
      <xdr:col>11</xdr:col>
      <xdr:colOff>82550</xdr:colOff>
      <xdr:row>45</xdr:row>
      <xdr:rowOff>24342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63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9119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73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109660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72619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93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5292</xdr:rowOff>
    </xdr:from>
    <xdr:to>
      <xdr:col>19</xdr:col>
      <xdr:colOff>184150</xdr:colOff>
      <xdr:row>41</xdr:row>
      <xdr:rowOff>106892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91669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5292</xdr:rowOff>
    </xdr:from>
    <xdr:to>
      <xdr:col>15</xdr:col>
      <xdr:colOff>133350</xdr:colOff>
      <xdr:row>41</xdr:row>
      <xdr:rowOff>106892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令和元年度は全国平均を上回っており、地方交付税や臨時財政対策債が減少したことにより、前年度比１．９ポイント上昇した。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今後、扶助費および北陸新幹線建設事業等により公債費の増加が予想されるが、事務事業の見直し等により、義務的経費の抑制に努める。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23585</xdr:rowOff>
    </xdr:from>
    <xdr:to>
      <xdr:col>23</xdr:col>
      <xdr:colOff>133350</xdr:colOff>
      <xdr:row>67</xdr:row>
      <xdr:rowOff>14515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67685"/>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158042</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7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14515</xdr:rowOff>
    </xdr:from>
    <xdr:to>
      <xdr:col>24</xdr:col>
      <xdr:colOff>12700</xdr:colOff>
      <xdr:row>67</xdr:row>
      <xdr:rowOff>14515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109962</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1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23585</xdr:rowOff>
    </xdr:from>
    <xdr:to>
      <xdr:col>24</xdr:col>
      <xdr:colOff>12700</xdr:colOff>
      <xdr:row>58</xdr:row>
      <xdr:rowOff>23585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6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9978</xdr:rowOff>
    </xdr:from>
    <xdr:to>
      <xdr:col>23</xdr:col>
      <xdr:colOff>133350</xdr:colOff>
      <xdr:row>63</xdr:row>
      <xdr:rowOff>166007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639878"/>
          <a:ext cx="838200" cy="32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97262</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2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80735</xdr:rowOff>
    </xdr:from>
    <xdr:to>
      <xdr:col>23</xdr:col>
      <xdr:colOff>184150</xdr:colOff>
      <xdr:row>64</xdr:row>
      <xdr:rowOff>10885</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9978</xdr:rowOff>
    </xdr:from>
    <xdr:to>
      <xdr:col>19</xdr:col>
      <xdr:colOff>133350</xdr:colOff>
      <xdr:row>64</xdr:row>
      <xdr:rowOff>11793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639878"/>
          <a:ext cx="889000" cy="3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166007</xdr:rowOff>
    </xdr:from>
    <xdr:to>
      <xdr:col>19</xdr:col>
      <xdr:colOff>184150</xdr:colOff>
      <xdr:row>63</xdr:row>
      <xdr:rowOff>96157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80934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88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64</xdr:row>
      <xdr:rowOff>11793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9156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97972</xdr:rowOff>
    </xdr:from>
    <xdr:to>
      <xdr:col>15</xdr:col>
      <xdr:colOff>133350</xdr:colOff>
      <xdr:row>64</xdr:row>
      <xdr:rowOff>28122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89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38299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66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163285</xdr:rowOff>
    </xdr:from>
    <xdr:to>
      <xdr:col>11</xdr:col>
      <xdr:colOff>31750</xdr:colOff>
      <xdr:row>63</xdr:row>
      <xdr:rowOff>114300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450285"/>
          <a:ext cx="889000" cy="46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148772</xdr:rowOff>
    </xdr:from>
    <xdr:to>
      <xdr:col>11</xdr:col>
      <xdr:colOff>82550</xdr:colOff>
      <xdr:row>63</xdr:row>
      <xdr:rowOff>78922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89099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28122</xdr:rowOff>
    </xdr:from>
    <xdr:to>
      <xdr:col>7</xdr:col>
      <xdr:colOff>31750</xdr:colOff>
      <xdr:row>62</xdr:row>
      <xdr:rowOff>129722</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114499</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115207</xdr:rowOff>
    </xdr:from>
    <xdr:to>
      <xdr:col>23</xdr:col>
      <xdr:colOff>184150</xdr:colOff>
      <xdr:row>64</xdr:row>
      <xdr:rowOff>45357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87284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88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130628</xdr:rowOff>
    </xdr:from>
    <xdr:to>
      <xdr:col>19</xdr:col>
      <xdr:colOff>184150</xdr:colOff>
      <xdr:row>62</xdr:row>
      <xdr:rowOff>60778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70955</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357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132443</xdr:rowOff>
    </xdr:from>
    <xdr:to>
      <xdr:col>15</xdr:col>
      <xdr:colOff>133350</xdr:colOff>
      <xdr:row>64</xdr:row>
      <xdr:rowOff>62593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93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47370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02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63500</xdr:rowOff>
    </xdr:from>
    <xdr:to>
      <xdr:col>11</xdr:col>
      <xdr:colOff>82550</xdr:colOff>
      <xdr:row>63</xdr:row>
      <xdr:rowOff>165100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112485</xdr:rowOff>
    </xdr:from>
    <xdr:to>
      <xdr:col>7</xdr:col>
      <xdr:colOff>31750</xdr:colOff>
      <xdr:row>61</xdr:row>
      <xdr:rowOff>42635</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52812</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[166,626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県は人口が少ないことから、人口１人当たりで比較すると他団体より高くなる傾向にある。また、令和元年８月に策定した行財政改革アクションプランに基づき、出先機関の再編や効率的な働き方の推進などにより、人件費の削減努力を進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引き続き、全国最小水準の職員数を維持するとともに、一括発注など執行方法の工夫により、人件費・物件費等の抑制に努める。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98073</xdr:rowOff>
    </xdr:from>
    <xdr:to>
      <xdr:col>23</xdr:col>
      <xdr:colOff>133350</xdr:colOff>
      <xdr:row>88</xdr:row>
      <xdr:rowOff>52805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5523"/>
          <a:ext cx="0" cy="1154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24882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1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52805</xdr:rowOff>
    </xdr:from>
    <xdr:to>
      <xdr:col>24</xdr:col>
      <xdr:colOff>12700</xdr:colOff>
      <xdr:row>88</xdr:row>
      <xdr:rowOff>52805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4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13000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98073</xdr:rowOff>
    </xdr:from>
    <xdr:to>
      <xdr:col>24</xdr:col>
      <xdr:colOff>12700</xdr:colOff>
      <xdr:row>81</xdr:row>
      <xdr:rowOff>98073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52805</xdr:rowOff>
    </xdr:from>
    <xdr:to>
      <xdr:col>23</xdr:col>
      <xdr:colOff>133350</xdr:colOff>
      <xdr:row>88</xdr:row>
      <xdr:rowOff>72692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5140405"/>
          <a:ext cx="838200" cy="1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47077</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0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30550</xdr:rowOff>
    </xdr:from>
    <xdr:to>
      <xdr:col>23</xdr:col>
      <xdr:colOff>184150</xdr:colOff>
      <xdr:row>83</xdr:row>
      <xdr:rowOff>132150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6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27569</xdr:rowOff>
    </xdr:from>
    <xdr:to>
      <xdr:col>19</xdr:col>
      <xdr:colOff>133350</xdr:colOff>
      <xdr:row>88</xdr:row>
      <xdr:rowOff>72692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5115169"/>
          <a:ext cx="889000" cy="4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37205</xdr:rowOff>
    </xdr:from>
    <xdr:to>
      <xdr:col>19</xdr:col>
      <xdr:colOff>184150</xdr:colOff>
      <xdr:row>83</xdr:row>
      <xdr:rowOff>138805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6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148982</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36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165378</xdr:rowOff>
    </xdr:from>
    <xdr:to>
      <xdr:col>15</xdr:col>
      <xdr:colOff>82550</xdr:colOff>
      <xdr:row>88</xdr:row>
      <xdr:rowOff>27569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5081528"/>
          <a:ext cx="889000" cy="3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32279</xdr:rowOff>
    </xdr:from>
    <xdr:to>
      <xdr:col>15</xdr:col>
      <xdr:colOff>133350</xdr:colOff>
      <xdr:row>83</xdr:row>
      <xdr:rowOff>133879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144056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3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135576</xdr:rowOff>
    </xdr:from>
    <xdr:to>
      <xdr:col>11</xdr:col>
      <xdr:colOff>31750</xdr:colOff>
      <xdr:row>87</xdr:row>
      <xdr:rowOff>165378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5051726"/>
          <a:ext cx="889000" cy="2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86</xdr:row>
      <xdr:rowOff>10060</xdr:rowOff>
    </xdr:from>
    <xdr:to>
      <xdr:col>11</xdr:col>
      <xdr:colOff>82550</xdr:colOff>
      <xdr:row>86</xdr:row>
      <xdr:rowOff>111660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75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121837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52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129008</xdr:rowOff>
    </xdr:from>
    <xdr:to>
      <xdr:col>7</xdr:col>
      <xdr:colOff>31750</xdr:colOff>
      <xdr:row>86</xdr:row>
      <xdr:rowOff>59158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70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69335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47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2005</xdr:rowOff>
    </xdr:from>
    <xdr:to>
      <xdr:col>23</xdr:col>
      <xdr:colOff>184150</xdr:colOff>
      <xdr:row>88</xdr:row>
      <xdr:rowOff>103605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508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69332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98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21892</xdr:rowOff>
    </xdr:from>
    <xdr:to>
      <xdr:col>19</xdr:col>
      <xdr:colOff>184150</xdr:colOff>
      <xdr:row>88</xdr:row>
      <xdr:rowOff>123492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510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108269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5195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148219</xdr:rowOff>
    </xdr:from>
    <xdr:to>
      <xdr:col>15</xdr:col>
      <xdr:colOff>133350</xdr:colOff>
      <xdr:row>88</xdr:row>
      <xdr:rowOff>78369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506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63146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515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114578</xdr:rowOff>
    </xdr:from>
    <xdr:to>
      <xdr:col>11</xdr:col>
      <xdr:colOff>82550</xdr:colOff>
      <xdr:row>88</xdr:row>
      <xdr:rowOff>44728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503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29505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511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84776</xdr:rowOff>
    </xdr:from>
    <xdr:to>
      <xdr:col>7</xdr:col>
      <xdr:colOff>31750</xdr:colOff>
      <xdr:row>88</xdr:row>
      <xdr:rowOff>14926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50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171153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5087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令和元年度は前年度比０．２ポイント上昇しているものの、１００．０を下回っている。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今後とも、民間企業の状況や国・他県の動向を踏まえ、適正な給与水準を維持していく。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111761</xdr:rowOff>
    </xdr:from>
    <xdr:to>
      <xdr:col>81</xdr:col>
      <xdr:colOff>44450</xdr:colOff>
      <xdr:row>89</xdr:row>
      <xdr:rowOff>21589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170661"/>
          <a:ext cx="0" cy="1109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26688</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111761</xdr:rowOff>
    </xdr:from>
    <xdr:to>
      <xdr:col>81</xdr:col>
      <xdr:colOff>133350</xdr:colOff>
      <xdr:row>82</xdr:row>
      <xdr:rowOff>111761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1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154939</xdr:rowOff>
    </xdr:from>
    <xdr:to>
      <xdr:col>81</xdr:col>
      <xdr:colOff>44450</xdr:colOff>
      <xdr:row>85</xdr:row>
      <xdr:rowOff>80011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556739"/>
          <a:ext cx="8382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120666</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5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154939</xdr:rowOff>
    </xdr:from>
    <xdr:to>
      <xdr:col>77</xdr:col>
      <xdr:colOff>44450</xdr:colOff>
      <xdr:row>86</xdr:row>
      <xdr:rowOff>5080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556739"/>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5080</xdr:rowOff>
    </xdr:from>
    <xdr:to>
      <xdr:col>72</xdr:col>
      <xdr:colOff>203200</xdr:colOff>
      <xdr:row>86</xdr:row>
      <xdr:rowOff>53339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74978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53339</xdr:rowOff>
    </xdr:from>
    <xdr:to>
      <xdr:col>68</xdr:col>
      <xdr:colOff>152400</xdr:colOff>
      <xdr:row>87</xdr:row>
      <xdr:rowOff>74930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798039"/>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104139</xdr:rowOff>
    </xdr:from>
    <xdr:to>
      <xdr:col>64</xdr:col>
      <xdr:colOff>152400</xdr:colOff>
      <xdr:row>85</xdr:row>
      <xdr:rowOff>34289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44466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1288</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57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104139</xdr:rowOff>
    </xdr:from>
    <xdr:to>
      <xdr:col>77</xdr:col>
      <xdr:colOff>95250</xdr:colOff>
      <xdr:row>85</xdr:row>
      <xdr:rowOff>34289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44466</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2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125730</xdr:rowOff>
    </xdr:from>
    <xdr:to>
      <xdr:col>73</xdr:col>
      <xdr:colOff>44450</xdr:colOff>
      <xdr:row>86</xdr:row>
      <xdr:rowOff>55880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40657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2539</xdr:rowOff>
    </xdr:from>
    <xdr:to>
      <xdr:col>68</xdr:col>
      <xdr:colOff>203200</xdr:colOff>
      <xdr:row>86</xdr:row>
      <xdr:rowOff>104139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24130</xdr:rowOff>
    </xdr:from>
    <xdr:to>
      <xdr:col>64</xdr:col>
      <xdr:colOff>152400</xdr:colOff>
      <xdr:row>87</xdr:row>
      <xdr:rowOff>125730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110507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[1,572.84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本県は人口が少ないことから、人口１０万人当たりで比較すると他団体より高くなる傾向にあるが、行財政改革の実施により、一般行政部門では全国最小水準を維持している。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引き続き適正な定員管理に努めていく。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a:extLst>
            <a:ext uri="{FF2B5EF4-FFF2-40B4-BE49-F238E27FC236}">
              <a16:creationId xmlns:a16="http://schemas.microsoft.com/office/drawing/2014/main"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58658</xdr:rowOff>
    </xdr:from>
    <xdr:to>
      <xdr:col>81</xdr:col>
      <xdr:colOff>44450</xdr:colOff>
      <xdr:row>66</xdr:row>
      <xdr:rowOff>137663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7018000" y="10174208"/>
          <a:ext cx="0" cy="12791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109740</xdr:rowOff>
    </xdr:from>
    <xdr:ext cx="762000" cy="259045"/>
    <xdr:sp macro="" textlink="">
      <xdr:nvSpPr>
        <xdr:cNvPr id="308" name="定員管理の状況最小値テキスト">
          <a:extLst>
            <a:ext uri="{FF2B5EF4-FFF2-40B4-BE49-F238E27FC236}">
              <a16:creationId xmlns:a16="http://schemas.microsoft.com/office/drawing/2014/main" id="{00000000-0008-0000-0300-000034010000}"/>
            </a:ext>
          </a:extLst>
        </xdr:cNvPr>
        <xdr:cNvSpPr txBox="1"/>
      </xdr:nvSpPr>
      <xdr:spPr>
        <a:xfrm>
          <a:off x="17106900" y="1142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137663</xdr:rowOff>
    </xdr:from>
    <xdr:to>
      <xdr:col>81</xdr:col>
      <xdr:colOff>133350</xdr:colOff>
      <xdr:row>66</xdr:row>
      <xdr:rowOff>137663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145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145035</xdr:rowOff>
    </xdr:from>
    <xdr:ext cx="762000" cy="259045"/>
    <xdr:sp macro="" textlink="">
      <xdr:nvSpPr>
        <xdr:cNvPr id="310" name="定員管理の状況最大値テキスト">
          <a:extLst>
            <a:ext uri="{FF2B5EF4-FFF2-40B4-BE49-F238E27FC236}">
              <a16:creationId xmlns:a16="http://schemas.microsoft.com/office/drawing/2014/main" id="{00000000-0008-0000-0300-000036010000}"/>
            </a:ext>
          </a:extLst>
        </xdr:cNvPr>
        <xdr:cNvSpPr txBox="1"/>
      </xdr:nvSpPr>
      <xdr:spPr>
        <a:xfrm>
          <a:off x="17106900" y="991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58658</xdr:rowOff>
    </xdr:from>
    <xdr:to>
      <xdr:col>81</xdr:col>
      <xdr:colOff>133350</xdr:colOff>
      <xdr:row>59</xdr:row>
      <xdr:rowOff>58658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017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121882</xdr:rowOff>
    </xdr:from>
    <xdr:to>
      <xdr:col>81</xdr:col>
      <xdr:colOff>44450</xdr:colOff>
      <xdr:row>66</xdr:row>
      <xdr:rowOff>137663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179800" y="11437582"/>
          <a:ext cx="838200" cy="1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146952</xdr:rowOff>
    </xdr:from>
    <xdr:ext cx="762000" cy="259045"/>
    <xdr:sp macro="" textlink="">
      <xdr:nvSpPr>
        <xdr:cNvPr id="313" name="定員管理の状況平均値テキスト">
          <a:extLst>
            <a:ext uri="{FF2B5EF4-FFF2-40B4-BE49-F238E27FC236}">
              <a16:creationId xmlns:a16="http://schemas.microsoft.com/office/drawing/2014/main" id="{00000000-0008-0000-0300-000039010000}"/>
            </a:ext>
          </a:extLst>
        </xdr:cNvPr>
        <xdr:cNvSpPr txBox="1"/>
      </xdr:nvSpPr>
      <xdr:spPr>
        <a:xfrm>
          <a:off x="17106900" y="10433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130425</xdr:rowOff>
    </xdr:from>
    <xdr:to>
      <xdr:col>81</xdr:col>
      <xdr:colOff>95250</xdr:colOff>
      <xdr:row>62</xdr:row>
      <xdr:rowOff>60575</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967200" y="1058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121882</xdr:rowOff>
    </xdr:from>
    <xdr:to>
      <xdr:col>77</xdr:col>
      <xdr:colOff>44450</xdr:colOff>
      <xdr:row>66</xdr:row>
      <xdr:rowOff>145191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5290800" y="11437582"/>
          <a:ext cx="889000" cy="2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117178</xdr:rowOff>
    </xdr:from>
    <xdr:to>
      <xdr:col>77</xdr:col>
      <xdr:colOff>95250</xdr:colOff>
      <xdr:row>62</xdr:row>
      <xdr:rowOff>47328</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129000" y="105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57505</xdr:rowOff>
    </xdr:from>
    <xdr:ext cx="7366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5798800" y="103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135491</xdr:rowOff>
    </xdr:from>
    <xdr:to>
      <xdr:col>72</xdr:col>
      <xdr:colOff>203200</xdr:colOff>
      <xdr:row>66</xdr:row>
      <xdr:rowOff>145191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4401800" y="11451191"/>
          <a:ext cx="889000" cy="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99997</xdr:rowOff>
    </xdr:from>
    <xdr:to>
      <xdr:col>73</xdr:col>
      <xdr:colOff>44450</xdr:colOff>
      <xdr:row>62</xdr:row>
      <xdr:rowOff>30147</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5240000" y="105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40324</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909800" y="10327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106125</xdr:rowOff>
    </xdr:from>
    <xdr:to>
      <xdr:col>68</xdr:col>
      <xdr:colOff>152400</xdr:colOff>
      <xdr:row>66</xdr:row>
      <xdr:rowOff>135491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3512800" y="11421825"/>
          <a:ext cx="889000" cy="2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64</xdr:row>
      <xdr:rowOff>30532</xdr:rowOff>
    </xdr:from>
    <xdr:to>
      <xdr:col>68</xdr:col>
      <xdr:colOff>203200</xdr:colOff>
      <xdr:row>64</xdr:row>
      <xdr:rowOff>132132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4351000" y="1100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142309</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020800" y="1077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63180</xdr:rowOff>
    </xdr:from>
    <xdr:to>
      <xdr:col>64</xdr:col>
      <xdr:colOff>152400</xdr:colOff>
      <xdr:row>64</xdr:row>
      <xdr:rowOff>164780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3462000" y="110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3507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3131800" y="108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86863</xdr:rowOff>
    </xdr:from>
    <xdr:to>
      <xdr:col>81</xdr:col>
      <xdr:colOff>95250</xdr:colOff>
      <xdr:row>67</xdr:row>
      <xdr:rowOff>17013</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967200" y="1140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154190</xdr:rowOff>
    </xdr:from>
    <xdr:ext cx="762000" cy="259045"/>
    <xdr:sp macro="" textlink="">
      <xdr:nvSpPr>
        <xdr:cNvPr id="332" name="定員管理の状況該当値テキスト">
          <a:extLst>
            <a:ext uri="{FF2B5EF4-FFF2-40B4-BE49-F238E27FC236}">
              <a16:creationId xmlns:a16="http://schemas.microsoft.com/office/drawing/2014/main" id="{00000000-0008-0000-0300-00004C010000}"/>
            </a:ext>
          </a:extLst>
        </xdr:cNvPr>
        <xdr:cNvSpPr txBox="1"/>
      </xdr:nvSpPr>
      <xdr:spPr>
        <a:xfrm>
          <a:off x="17106900" y="11298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71082</xdr:rowOff>
    </xdr:from>
    <xdr:to>
      <xdr:col>77</xdr:col>
      <xdr:colOff>95250</xdr:colOff>
      <xdr:row>67</xdr:row>
      <xdr:rowOff>1232</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129000" y="1138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157459</xdr:rowOff>
    </xdr:from>
    <xdr:ext cx="7366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798800" y="11473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94391</xdr:rowOff>
    </xdr:from>
    <xdr:to>
      <xdr:col>73</xdr:col>
      <xdr:colOff>44450</xdr:colOff>
      <xdr:row>67</xdr:row>
      <xdr:rowOff>24541</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5240000" y="1141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9318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1149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84691</xdr:rowOff>
    </xdr:from>
    <xdr:to>
      <xdr:col>68</xdr:col>
      <xdr:colOff>203200</xdr:colOff>
      <xdr:row>67</xdr:row>
      <xdr:rowOff>14841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4351000" y="1140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171068</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1148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55325</xdr:rowOff>
    </xdr:from>
    <xdr:to>
      <xdr:col>64</xdr:col>
      <xdr:colOff>152400</xdr:colOff>
      <xdr:row>66</xdr:row>
      <xdr:rowOff>156925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3462000" y="1137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141702</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11457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平成２８年度と比較して、令和元年度は元利償還金が減少したため、前年度よりも０．３ポイントの改善となった。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引き続き、事業の選択と集中等により、県債の新規発行の抑制を図る。</a:t>
          </a: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112889</xdr:rowOff>
    </xdr:from>
    <xdr:to>
      <xdr:col>81</xdr:col>
      <xdr:colOff>44450</xdr:colOff>
      <xdr:row>45</xdr:row>
      <xdr:rowOff>33867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113639"/>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27816</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85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112889</xdr:rowOff>
    </xdr:from>
    <xdr:to>
      <xdr:col>81</xdr:col>
      <xdr:colOff>133350</xdr:colOff>
      <xdr:row>35</xdr:row>
      <xdr:rowOff>112889</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11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30339</xdr:rowOff>
    </xdr:from>
    <xdr:to>
      <xdr:col>81</xdr:col>
      <xdr:colOff>44450</xdr:colOff>
      <xdr:row>39</xdr:row>
      <xdr:rowOff>70555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6179800" y="671688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70555</xdr:rowOff>
    </xdr:from>
    <xdr:to>
      <xdr:col>77</xdr:col>
      <xdr:colOff>44450</xdr:colOff>
      <xdr:row>39</xdr:row>
      <xdr:rowOff>70555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5290800" y="67571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62795</xdr:rowOff>
    </xdr:from>
    <xdr:to>
      <xdr:col>77</xdr:col>
      <xdr:colOff>95250</xdr:colOff>
      <xdr:row>40</xdr:row>
      <xdr:rowOff>164395</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149172</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700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70555</xdr:rowOff>
    </xdr:from>
    <xdr:to>
      <xdr:col>72</xdr:col>
      <xdr:colOff>203200</xdr:colOff>
      <xdr:row>39</xdr:row>
      <xdr:rowOff>137583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4401800" y="6757105"/>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103011</xdr:rowOff>
    </xdr:from>
    <xdr:to>
      <xdr:col>73</xdr:col>
      <xdr:colOff>44450</xdr:colOff>
      <xdr:row>41</xdr:row>
      <xdr:rowOff>33161</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17938</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704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137583</xdr:rowOff>
    </xdr:from>
    <xdr:to>
      <xdr:col>68</xdr:col>
      <xdr:colOff>152400</xdr:colOff>
      <xdr:row>40</xdr:row>
      <xdr:rowOff>59972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6824133"/>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164395</xdr:rowOff>
    </xdr:from>
    <xdr:to>
      <xdr:col>68</xdr:col>
      <xdr:colOff>203200</xdr:colOff>
      <xdr:row>39</xdr:row>
      <xdr:rowOff>94545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667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104722</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644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150989</xdr:rowOff>
    </xdr:from>
    <xdr:to>
      <xdr:col>81</xdr:col>
      <xdr:colOff>95250</xdr:colOff>
      <xdr:row>39</xdr:row>
      <xdr:rowOff>81139</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167516</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51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19755</xdr:rowOff>
    </xdr:from>
    <xdr:to>
      <xdr:col>77</xdr:col>
      <xdr:colOff>95250</xdr:colOff>
      <xdr:row>39</xdr:row>
      <xdr:rowOff>121355</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131532</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47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19755</xdr:rowOff>
    </xdr:from>
    <xdr:to>
      <xdr:col>73</xdr:col>
      <xdr:colOff>44450</xdr:colOff>
      <xdr:row>39</xdr:row>
      <xdr:rowOff>121355</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131532</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47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86783</xdr:rowOff>
    </xdr:from>
    <xdr:to>
      <xdr:col>68</xdr:col>
      <xdr:colOff>203200</xdr:colOff>
      <xdr:row>40</xdr:row>
      <xdr:rowOff>16933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1710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9172</xdr:rowOff>
    </xdr:from>
    <xdr:to>
      <xdr:col>64</xdr:col>
      <xdr:colOff>152400</xdr:colOff>
      <xdr:row>40</xdr:row>
      <xdr:rowOff>110772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95549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北陸新幹線建設事業等により県債残高が増加したことから、令和元年度は将来負担比率が前年度比２．７ポイント上昇したが、全国中位水準を維持しており、行財政改革アクションプランの目標値も達成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今後とも将来への負担を少しでも軽減できるよう、事業の選択と集中等により、県債の新規発行の抑制を図る。</a:t>
          </a: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133773</xdr:rowOff>
    </xdr:from>
    <xdr:to>
      <xdr:col>81</xdr:col>
      <xdr:colOff>44450</xdr:colOff>
      <xdr:row>22</xdr:row>
      <xdr:rowOff>21632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62623"/>
          <a:ext cx="0" cy="1430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165159</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76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21632</xdr:rowOff>
    </xdr:from>
    <xdr:to>
      <xdr:col>81</xdr:col>
      <xdr:colOff>133350</xdr:colOff>
      <xdr:row>22</xdr:row>
      <xdr:rowOff>21632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793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48700</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10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133773</xdr:rowOff>
    </xdr:from>
    <xdr:to>
      <xdr:col>81</xdr:col>
      <xdr:colOff>133350</xdr:colOff>
      <xdr:row>13</xdr:row>
      <xdr:rowOff>133773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6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128820</xdr:rowOff>
    </xdr:from>
    <xdr:to>
      <xdr:col>81</xdr:col>
      <xdr:colOff>44450</xdr:colOff>
      <xdr:row>14</xdr:row>
      <xdr:rowOff>150537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179800" y="2529120"/>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13394</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309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41317</xdr:rowOff>
    </xdr:from>
    <xdr:to>
      <xdr:col>81</xdr:col>
      <xdr:colOff>95250</xdr:colOff>
      <xdr:row>18</xdr:row>
      <xdr:rowOff>142917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312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124799</xdr:rowOff>
    </xdr:from>
    <xdr:to>
      <xdr:col>77</xdr:col>
      <xdr:colOff>44450</xdr:colOff>
      <xdr:row>14</xdr:row>
      <xdr:rowOff>128820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5290800" y="2525099"/>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13166</xdr:rowOff>
    </xdr:from>
    <xdr:to>
      <xdr:col>77</xdr:col>
      <xdr:colOff>95250</xdr:colOff>
      <xdr:row>18</xdr:row>
      <xdr:rowOff>114766</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309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99542</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3185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90212</xdr:rowOff>
    </xdr:from>
    <xdr:to>
      <xdr:col>72</xdr:col>
      <xdr:colOff>203200</xdr:colOff>
      <xdr:row>14</xdr:row>
      <xdr:rowOff>124799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4401800" y="2490512"/>
          <a:ext cx="889000" cy="3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170138</xdr:rowOff>
    </xdr:from>
    <xdr:to>
      <xdr:col>73</xdr:col>
      <xdr:colOff>44450</xdr:colOff>
      <xdr:row>18</xdr:row>
      <xdr:rowOff>100288</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30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85065</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31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78147</xdr:rowOff>
    </xdr:from>
    <xdr:to>
      <xdr:col>68</xdr:col>
      <xdr:colOff>152400</xdr:colOff>
      <xdr:row>14</xdr:row>
      <xdr:rowOff>90212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3512800" y="247844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117433</xdr:rowOff>
    </xdr:from>
    <xdr:to>
      <xdr:col>68</xdr:col>
      <xdr:colOff>203200</xdr:colOff>
      <xdr:row>15</xdr:row>
      <xdr:rowOff>47583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51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32360</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60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73194</xdr:rowOff>
    </xdr:from>
    <xdr:to>
      <xdr:col>64</xdr:col>
      <xdr:colOff>152400</xdr:colOff>
      <xdr:row>15</xdr:row>
      <xdr:rowOff>3344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47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159571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559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99737</xdr:rowOff>
    </xdr:from>
    <xdr:to>
      <xdr:col>81</xdr:col>
      <xdr:colOff>95250</xdr:colOff>
      <xdr:row>15</xdr:row>
      <xdr:rowOff>29887</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967200" y="250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116264</xdr:rowOff>
    </xdr:from>
    <xdr:ext cx="762000" cy="259045"/>
    <xdr:sp macro="" textlink="">
      <xdr:nvSpPr>
        <xdr:cNvPr id="454" name="将来負担の状況該当値テキスト">
          <a:extLst>
            <a:ext uri="{FF2B5EF4-FFF2-40B4-BE49-F238E27FC236}">
              <a16:creationId xmlns:a16="http://schemas.microsoft.com/office/drawing/2014/main" id="{00000000-0008-0000-0300-0000C6010000}"/>
            </a:ext>
          </a:extLst>
        </xdr:cNvPr>
        <xdr:cNvSpPr txBox="1"/>
      </xdr:nvSpPr>
      <xdr:spPr>
        <a:xfrm>
          <a:off x="17106900" y="234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78020</xdr:rowOff>
    </xdr:from>
    <xdr:to>
      <xdr:col>77</xdr:col>
      <xdr:colOff>95250</xdr:colOff>
      <xdr:row>15</xdr:row>
      <xdr:rowOff>8170</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129000" y="24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18347</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24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73999</xdr:rowOff>
    </xdr:from>
    <xdr:to>
      <xdr:col>73</xdr:col>
      <xdr:colOff>44450</xdr:colOff>
      <xdr:row>15</xdr:row>
      <xdr:rowOff>4149</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5240000" y="247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14326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24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39412</xdr:rowOff>
    </xdr:from>
    <xdr:to>
      <xdr:col>68</xdr:col>
      <xdr:colOff>203200</xdr:colOff>
      <xdr:row>14</xdr:row>
      <xdr:rowOff>141012</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351000" y="243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151189</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208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27347</xdr:rowOff>
    </xdr:from>
    <xdr:to>
      <xdr:col>64</xdr:col>
      <xdr:colOff>152400</xdr:colOff>
      <xdr:row>14</xdr:row>
      <xdr:rowOff>128947</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242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139124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19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780,053
764,795
4,190.52
446,162,997
437,322,620
6,557,720
252,493,624
813,626,189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人件費に係る経常収支比率は上昇傾向にあるが、令和元年度は前年度並みの水準となった。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本県は、行財政改革の実施により、一般行政部門の職員数は全国最小水準となっている。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今後も全国最小水準の職員数を維持していくことにより、人件費の増加を抑制していく。</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a:extLst>
            <a:ext uri="{FF2B5EF4-FFF2-40B4-BE49-F238E27FC236}">
              <a16:creationId xmlns:a16="http://schemas.microsoft.com/office/drawing/2014/main" id="{00000000-0008-0000-0400-00003D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102507</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4826000" y="57277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74584</xdr:rowOff>
    </xdr:from>
    <xdr:ext cx="762000" cy="259045"/>
    <xdr:sp macro="" textlink="">
      <xdr:nvSpPr>
        <xdr:cNvPr id="63" name="人件費最小値テキスト">
          <a:extLst>
            <a:ext uri="{FF2B5EF4-FFF2-40B4-BE49-F238E27FC236}">
              <a16:creationId xmlns:a16="http://schemas.microsoft.com/office/drawing/2014/main" id="{00000000-0008-0000-0400-00003F000000}"/>
            </a:ext>
          </a:extLst>
        </xdr:cNvPr>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102507</xdr:rowOff>
    </xdr:from>
    <xdr:to>
      <xdr:col>24</xdr:col>
      <xdr:colOff>114300</xdr:colOff>
      <xdr:row>41</xdr:row>
      <xdr:rowOff>102507</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5" name="人件費最大値テキスト">
          <a:extLst>
            <a:ext uri="{FF2B5EF4-FFF2-40B4-BE49-F238E27FC236}">
              <a16:creationId xmlns:a16="http://schemas.microsoft.com/office/drawing/2014/main" id="{00000000-0008-0000-0400-000041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29028</xdr:rowOff>
    </xdr:from>
    <xdr:to>
      <xdr:col>24</xdr:col>
      <xdr:colOff>25400</xdr:colOff>
      <xdr:row>38</xdr:row>
      <xdr:rowOff>29028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987800" y="6544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149877</xdr:rowOff>
    </xdr:from>
    <xdr:ext cx="762000" cy="259045"/>
    <xdr:sp macro="" textlink="">
      <xdr:nvSpPr>
        <xdr:cNvPr id="68" name="人件費平均値テキスト">
          <a:extLst>
            <a:ext uri="{FF2B5EF4-FFF2-40B4-BE49-F238E27FC236}">
              <a16:creationId xmlns:a16="http://schemas.microsoft.com/office/drawing/2014/main" id="{00000000-0008-0000-0400-000044000000}"/>
            </a:ext>
          </a:extLst>
        </xdr:cNvPr>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167822</xdr:rowOff>
    </xdr:from>
    <xdr:to>
      <xdr:col>19</xdr:col>
      <xdr:colOff>187325</xdr:colOff>
      <xdr:row>38</xdr:row>
      <xdr:rowOff>29028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098800" y="6511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68036</xdr:rowOff>
    </xdr:from>
    <xdr:to>
      <xdr:col>20</xdr:col>
      <xdr:colOff>38100</xdr:colOff>
      <xdr:row>35</xdr:row>
      <xdr:rowOff>169636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937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8363</xdr:rowOff>
    </xdr:from>
    <xdr:ext cx="7366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3606800" y="583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135164</xdr:rowOff>
    </xdr:from>
    <xdr:to>
      <xdr:col>15</xdr:col>
      <xdr:colOff>98425</xdr:colOff>
      <xdr:row>37</xdr:row>
      <xdr:rowOff>167822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2209800" y="64788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2722</xdr:rowOff>
    </xdr:from>
    <xdr:to>
      <xdr:col>15</xdr:col>
      <xdr:colOff>149225</xdr:colOff>
      <xdr:row>35</xdr:row>
      <xdr:rowOff>104322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048000" y="600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114499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2717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151493</xdr:rowOff>
    </xdr:from>
    <xdr:to>
      <xdr:col>11</xdr:col>
      <xdr:colOff>9525</xdr:colOff>
      <xdr:row>37</xdr:row>
      <xdr:rowOff>135164</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1320800" y="6152243"/>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43543</xdr:rowOff>
    </xdr:from>
    <xdr:to>
      <xdr:col>11</xdr:col>
      <xdr:colOff>60325</xdr:colOff>
      <xdr:row>38</xdr:row>
      <xdr:rowOff>145143</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21590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129920</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1828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10885</xdr:rowOff>
    </xdr:from>
    <xdr:to>
      <xdr:col>6</xdr:col>
      <xdr:colOff>171450</xdr:colOff>
      <xdr:row>38</xdr:row>
      <xdr:rowOff>112485</xdr:rowOff>
    </xdr:to>
    <xdr:sp macro="" textlink="">
      <xdr:nvSpPr>
        <xdr:cNvPr id="79" name="フローチャート: 判断 78">
          <a:extLst>
            <a:ext uri="{FF2B5EF4-FFF2-40B4-BE49-F238E27FC236}">
              <a16:creationId xmlns:a16="http://schemas.microsoft.com/office/drawing/2014/main" id="{00000000-0008-0000-0400-00004F000000}"/>
            </a:ext>
          </a:extLst>
        </xdr:cNvPr>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97262</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939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149678</xdr:rowOff>
    </xdr:from>
    <xdr:to>
      <xdr:col>24</xdr:col>
      <xdr:colOff>76200</xdr:colOff>
      <xdr:row>38</xdr:row>
      <xdr:rowOff>79828</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47752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121755</xdr:rowOff>
    </xdr:from>
    <xdr:ext cx="762000" cy="259045"/>
    <xdr:sp macro="" textlink="">
      <xdr:nvSpPr>
        <xdr:cNvPr id="87" name="人件費該当値テキスト">
          <a:extLst>
            <a:ext uri="{FF2B5EF4-FFF2-40B4-BE49-F238E27FC236}">
              <a16:creationId xmlns:a16="http://schemas.microsoft.com/office/drawing/2014/main" id="{00000000-0008-0000-0400-000057000000}"/>
            </a:ext>
          </a:extLst>
        </xdr:cNvPr>
        <xdr:cNvSpPr txBox="1"/>
      </xdr:nvSpPr>
      <xdr:spPr>
        <a:xfrm>
          <a:off x="4914900" y="646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149678</xdr:rowOff>
    </xdr:from>
    <xdr:to>
      <xdr:col>20</xdr:col>
      <xdr:colOff>38100</xdr:colOff>
      <xdr:row>38</xdr:row>
      <xdr:rowOff>79828</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937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64605</xdr:rowOff>
    </xdr:from>
    <xdr:ext cx="7366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3606800" y="657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117022</xdr:rowOff>
    </xdr:from>
    <xdr:to>
      <xdr:col>15</xdr:col>
      <xdr:colOff>149225</xdr:colOff>
      <xdr:row>38</xdr:row>
      <xdr:rowOff>47172</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3048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31949</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2717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84364</xdr:rowOff>
    </xdr:from>
    <xdr:to>
      <xdr:col>11</xdr:col>
      <xdr:colOff>60325</xdr:colOff>
      <xdr:row>38</xdr:row>
      <xdr:rowOff>14514</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2159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24691</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828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100693</xdr:rowOff>
    </xdr:from>
    <xdr:to>
      <xdr:col>6</xdr:col>
      <xdr:colOff>171450</xdr:colOff>
      <xdr:row>36</xdr:row>
      <xdr:rowOff>30843</xdr:rowOff>
    </xdr:to>
    <xdr:sp macro="" textlink="">
      <xdr:nvSpPr>
        <xdr:cNvPr id="94" name="楕円 93">
          <a:extLst>
            <a:ext uri="{FF2B5EF4-FFF2-40B4-BE49-F238E27FC236}">
              <a16:creationId xmlns:a16="http://schemas.microsoft.com/office/drawing/2014/main" id="{00000000-0008-0000-0400-00005E000000}"/>
            </a:ext>
          </a:extLst>
        </xdr:cNvPr>
        <xdr:cNvSpPr/>
      </xdr:nvSpPr>
      <xdr:spPr>
        <a:xfrm>
          <a:off x="1270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41020</xdr:rowOff>
    </xdr:from>
    <xdr:ext cx="762000" cy="259045"/>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939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物件費に係る経常収支比率は、５％付近で推移しており、類似団体の平均および都道府県平均よりも高い水準で推移している。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毎年、事務事業の総点検を行い、委託業務内容の見直し等を実施し、歳出の抑制を図っている。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400-000077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127000</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3556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16527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50800</xdr:rowOff>
    </xdr:from>
    <xdr:to>
      <xdr:col>78</xdr:col>
      <xdr:colOff>69850</xdr:colOff>
      <xdr:row>20</xdr:row>
      <xdr:rowOff>127000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3479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0</xdr:rowOff>
    </xdr:from>
    <xdr:to>
      <xdr:col>78</xdr:col>
      <xdr:colOff>120650</xdr:colOff>
      <xdr:row>16</xdr:row>
      <xdr:rowOff>101600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12700</xdr:rowOff>
    </xdr:from>
    <xdr:to>
      <xdr:col>73</xdr:col>
      <xdr:colOff>180975</xdr:colOff>
      <xdr:row>20</xdr:row>
      <xdr:rowOff>50800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344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69850</xdr:rowOff>
    </xdr:from>
    <xdr:to>
      <xdr:col>69</xdr:col>
      <xdr:colOff>92075</xdr:colOff>
      <xdr:row>20</xdr:row>
      <xdr:rowOff>12700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327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19050</xdr:rowOff>
    </xdr:from>
    <xdr:to>
      <xdr:col>82</xdr:col>
      <xdr:colOff>158750</xdr:colOff>
      <xdr:row>21</xdr:row>
      <xdr:rowOff>120650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99077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76200</xdr:rowOff>
    </xdr:from>
    <xdr:to>
      <xdr:col>78</xdr:col>
      <xdr:colOff>120650</xdr:colOff>
      <xdr:row>21</xdr:row>
      <xdr:rowOff>6350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162577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59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0</xdr:rowOff>
    </xdr:from>
    <xdr:to>
      <xdr:col>74</xdr:col>
      <xdr:colOff>31750</xdr:colOff>
      <xdr:row>20</xdr:row>
      <xdr:rowOff>101600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86377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133350</xdr:rowOff>
    </xdr:from>
    <xdr:to>
      <xdr:col>69</xdr:col>
      <xdr:colOff>142875</xdr:colOff>
      <xdr:row>20</xdr:row>
      <xdr:rowOff>63500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48277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19050</xdr:rowOff>
    </xdr:from>
    <xdr:to>
      <xdr:col>65</xdr:col>
      <xdr:colOff>53975</xdr:colOff>
      <xdr:row>19</xdr:row>
      <xdr:rowOff>120650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105427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高齢化の進展による介護給付費の増加等により、扶助費に係る経常収支比率は上昇傾向にある。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今後、医療費適正化計画の着実な実行や介護予防の推進等により、社会保障費の抑制に努めていく。</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81280</xdr:rowOff>
    </xdr:from>
    <xdr:to>
      <xdr:col>24</xdr:col>
      <xdr:colOff>25400</xdr:colOff>
      <xdr:row>61</xdr:row>
      <xdr:rowOff>69850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3395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167657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81280</xdr:rowOff>
    </xdr:from>
    <xdr:to>
      <xdr:col>24</xdr:col>
      <xdr:colOff>114300</xdr:colOff>
      <xdr:row>54</xdr:row>
      <xdr:rowOff>81280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92710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842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24147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46990</xdr:rowOff>
    </xdr:from>
    <xdr:to>
      <xdr:col>19</xdr:col>
      <xdr:colOff>187325</xdr:colOff>
      <xdr:row>57</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819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156210</xdr:rowOff>
    </xdr:from>
    <xdr:to>
      <xdr:col>20</xdr:col>
      <xdr:colOff>38100</xdr:colOff>
      <xdr:row>56</xdr:row>
      <xdr:rowOff>86360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96537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24130</xdr:rowOff>
    </xdr:from>
    <xdr:to>
      <xdr:col>15</xdr:col>
      <xdr:colOff>98425</xdr:colOff>
      <xdr:row>57</xdr:row>
      <xdr:rowOff>46990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796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149860</xdr:rowOff>
    </xdr:from>
    <xdr:to>
      <xdr:col>11</xdr:col>
      <xdr:colOff>9525</xdr:colOff>
      <xdr:row>57</xdr:row>
      <xdr:rowOff>24130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75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41910</xdr:rowOff>
    </xdr:from>
    <xdr:to>
      <xdr:col>24</xdr:col>
      <xdr:colOff>76200</xdr:colOff>
      <xdr:row>57</xdr:row>
      <xdr:rowOff>143510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13987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167640</xdr:rowOff>
    </xdr:from>
    <xdr:to>
      <xdr:col>15</xdr:col>
      <xdr:colOff>149225</xdr:colOff>
      <xdr:row>57</xdr:row>
      <xdr:rowOff>97790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82567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144780</xdr:rowOff>
    </xdr:from>
    <xdr:to>
      <xdr:col>11</xdr:col>
      <xdr:colOff>60325</xdr:colOff>
      <xdr:row>57</xdr:row>
      <xdr:rowOff>74930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59707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令和元年度は、維持補修費の減少により、その他に係る経常収支比率は低下しており、全国水準も下回っている。</a:t>
          </a:r>
        </a:p>
      </xdr:txBody>
    </xdr:sp>
    <xdr:clientData/>
  </xdr:twoCellAnchor>
  <xdr:oneCellAnchor>
    <xdr:from>
      <xdr:col>62</xdr:col>
      <xdr:colOff>6350</xdr:colOff>
      <xdr:row>49</xdr:row>
      <xdr:rowOff>107950</xdr:rowOff>
    </xdr:from>
    <xdr:ext cx="298543" cy="225703"/>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1" name="直線コネクタ 220">
          <a:extLst>
            <a:ext uri="{FF2B5EF4-FFF2-40B4-BE49-F238E27FC236}">
              <a16:creationId xmlns:a16="http://schemas.microsoft.com/office/drawing/2014/main" id="{00000000-0008-0000-0400-0000DD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50800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0424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xdr:rowOff>
    </xdr:from>
    <xdr:to>
      <xdr:col>82</xdr:col>
      <xdr:colOff>107950</xdr:colOff>
      <xdr:row>54</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5671800" y="9271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107950</xdr:rowOff>
    </xdr:from>
    <xdr:to>
      <xdr:col>78</xdr:col>
      <xdr:colOff>69850</xdr:colOff>
      <xdr:row>54</xdr:row>
      <xdr:rowOff>127000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91948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107950</xdr:rowOff>
    </xdr:from>
    <xdr:to>
      <xdr:col>73</xdr:col>
      <xdr:colOff>180975</xdr:colOff>
      <xdr:row>53</xdr:row>
      <xdr:rowOff>107950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893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38100</xdr:rowOff>
    </xdr:from>
    <xdr:to>
      <xdr:col>74</xdr:col>
      <xdr:colOff>31750</xdr:colOff>
      <xdr:row>54</xdr:row>
      <xdr:rowOff>139700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124477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107950</xdr:rowOff>
    </xdr:from>
    <xdr:to>
      <xdr:col>69</xdr:col>
      <xdr:colOff>92075</xdr:colOff>
      <xdr:row>53</xdr:row>
      <xdr:rowOff>107950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53</xdr:row>
      <xdr:rowOff>95250</xdr:rowOff>
    </xdr:from>
    <xdr:to>
      <xdr:col>69</xdr:col>
      <xdr:colOff>142875</xdr:colOff>
      <xdr:row>54</xdr:row>
      <xdr:rowOff>25400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18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57150</xdr:rowOff>
    </xdr:from>
    <xdr:to>
      <xdr:col>65</xdr:col>
      <xdr:colOff>53975</xdr:colOff>
      <xdr:row>53</xdr:row>
      <xdr:rowOff>158750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14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168927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133350</xdr:rowOff>
    </xdr:from>
    <xdr:to>
      <xdr:col>82</xdr:col>
      <xdr:colOff>158750</xdr:colOff>
      <xdr:row>54</xdr:row>
      <xdr:rowOff>63500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149877</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76200</xdr:rowOff>
    </xdr:from>
    <xdr:to>
      <xdr:col>78</xdr:col>
      <xdr:colOff>120650</xdr:colOff>
      <xdr:row>55</xdr:row>
      <xdr:rowOff>6350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16527</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57150</xdr:rowOff>
    </xdr:from>
    <xdr:to>
      <xdr:col>74</xdr:col>
      <xdr:colOff>31750</xdr:colOff>
      <xdr:row>53</xdr:row>
      <xdr:rowOff>158750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168927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57150</xdr:rowOff>
    </xdr:from>
    <xdr:to>
      <xdr:col>69</xdr:col>
      <xdr:colOff>142875</xdr:colOff>
      <xdr:row>53</xdr:row>
      <xdr:rowOff>158750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168927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57150</xdr:rowOff>
    </xdr:from>
    <xdr:to>
      <xdr:col>65</xdr:col>
      <xdr:colOff>53975</xdr:colOff>
      <xdr:row>53</xdr:row>
      <xdr:rowOff>158750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143527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後期高齢者医療費の県負担等が増加し、補助費等に係る経常収支比率は上昇傾向にある。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今後も、医療費適正化計画の着実な実行や介護予防の推進等により、社会保障費の伸びを抑制していく。</a:t>
          </a:r>
        </a:p>
      </xdr:txBody>
    </xdr:sp>
    <xdr:clientData/>
  </xdr:twoCellAnchor>
  <xdr:oneCellAnchor>
    <xdr:from>
      <xdr:col>62</xdr:col>
      <xdr:colOff>6350</xdr:colOff>
      <xdr:row>29</xdr:row>
      <xdr:rowOff>107950</xdr:rowOff>
    </xdr:from>
    <xdr:ext cx="298543" cy="225703"/>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143328</xdr:rowOff>
    </xdr:from>
    <xdr:to>
      <xdr:col>82</xdr:col>
      <xdr:colOff>107950</xdr:colOff>
      <xdr:row>41</xdr:row>
      <xdr:rowOff>102507</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6297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58255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143328</xdr:rowOff>
    </xdr:from>
    <xdr:to>
      <xdr:col>82</xdr:col>
      <xdr:colOff>196850</xdr:colOff>
      <xdr:row>32</xdr:row>
      <xdr:rowOff>143328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127000</xdr:rowOff>
    </xdr:from>
    <xdr:to>
      <xdr:col>82</xdr:col>
      <xdr:colOff>107950</xdr:colOff>
      <xdr:row>33</xdr:row>
      <xdr:rowOff>102507</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5613400"/>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121755</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465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149678</xdr:rowOff>
    </xdr:from>
    <xdr:to>
      <xdr:col>82</xdr:col>
      <xdr:colOff>158750</xdr:colOff>
      <xdr:row>38</xdr:row>
      <xdr:rowOff>79828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127000</xdr:rowOff>
    </xdr:from>
    <xdr:to>
      <xdr:col>78</xdr:col>
      <xdr:colOff>69850</xdr:colOff>
      <xdr:row>33</xdr:row>
      <xdr:rowOff>118836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561340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86178</xdr:rowOff>
    </xdr:from>
    <xdr:to>
      <xdr:col>73</xdr:col>
      <xdr:colOff>180975</xdr:colOff>
      <xdr:row>33</xdr:row>
      <xdr:rowOff>118836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57440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108857</xdr:rowOff>
    </xdr:from>
    <xdr:to>
      <xdr:col>74</xdr:col>
      <xdr:colOff>31750</xdr:colOff>
      <xdr:row>39</xdr:row>
      <xdr:rowOff>39007</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23784</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4536</xdr:rowOff>
    </xdr:from>
    <xdr:to>
      <xdr:col>69</xdr:col>
      <xdr:colOff>92075</xdr:colOff>
      <xdr:row>33</xdr:row>
      <xdr:rowOff>86178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5662386"/>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84364</xdr:rowOff>
    </xdr:from>
    <xdr:to>
      <xdr:col>69</xdr:col>
      <xdr:colOff>142875</xdr:colOff>
      <xdr:row>38</xdr:row>
      <xdr:rowOff>14514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170742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157843</xdr:rowOff>
    </xdr:from>
    <xdr:to>
      <xdr:col>65</xdr:col>
      <xdr:colOff>53975</xdr:colOff>
      <xdr:row>37</xdr:row>
      <xdr:rowOff>87993</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72770</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51707</xdr:rowOff>
    </xdr:from>
    <xdr:to>
      <xdr:col>82</xdr:col>
      <xdr:colOff>158750</xdr:colOff>
      <xdr:row>33</xdr:row>
      <xdr:rowOff>153307</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68234</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55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76200</xdr:rowOff>
    </xdr:from>
    <xdr:to>
      <xdr:col>78</xdr:col>
      <xdr:colOff>120650</xdr:colOff>
      <xdr:row>33</xdr:row>
      <xdr:rowOff>6350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16527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33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68036</xdr:rowOff>
    </xdr:from>
    <xdr:to>
      <xdr:col>74</xdr:col>
      <xdr:colOff>31750</xdr:colOff>
      <xdr:row>33</xdr:row>
      <xdr:rowOff>169636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572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8363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49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35378</xdr:rowOff>
    </xdr:from>
    <xdr:to>
      <xdr:col>69</xdr:col>
      <xdr:colOff>142875</xdr:colOff>
      <xdr:row>33</xdr:row>
      <xdr:rowOff>136978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569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147155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46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125186</xdr:rowOff>
    </xdr:from>
    <xdr:to>
      <xdr:col>65</xdr:col>
      <xdr:colOff>53975</xdr:colOff>
      <xdr:row>33</xdr:row>
      <xdr:rowOff>55336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65513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38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令和元年度は、元利償還金の増加により、公債費に係る経常収支比率は上昇した。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今後、北陸新幹線建設事業に伴い公債費の増加が予想されるが、投資的経費の重点化等により県債発行を抑制するとともに、超長期債の発行により単年度公債費の抑制、平準化に努めていく。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146050</xdr:rowOff>
    </xdr:from>
    <xdr:to>
      <xdr:col>24</xdr:col>
      <xdr:colOff>25400</xdr:colOff>
      <xdr:row>82</xdr:row>
      <xdr:rowOff>50800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4904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60977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146050</xdr:rowOff>
    </xdr:from>
    <xdr:to>
      <xdr:col>24</xdr:col>
      <xdr:colOff>114300</xdr:colOff>
      <xdr:row>72</xdr:row>
      <xdr:rowOff>146050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69850</xdr:rowOff>
    </xdr:from>
    <xdr:to>
      <xdr:col>24</xdr:col>
      <xdr:colOff>25400</xdr:colOff>
      <xdr:row>80</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6144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92727</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76200</xdr:rowOff>
    </xdr:from>
    <xdr:to>
      <xdr:col>24</xdr:col>
      <xdr:colOff>76200</xdr:colOff>
      <xdr:row>78</xdr:row>
      <xdr:rowOff>6350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69850</xdr:rowOff>
    </xdr:from>
    <xdr:to>
      <xdr:col>19</xdr:col>
      <xdr:colOff>187325</xdr:colOff>
      <xdr:row>81</xdr:row>
      <xdr:rowOff>88900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61440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133350</xdr:rowOff>
    </xdr:from>
    <xdr:to>
      <xdr:col>20</xdr:col>
      <xdr:colOff>38100</xdr:colOff>
      <xdr:row>78</xdr:row>
      <xdr:rowOff>63500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73677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88900</xdr:rowOff>
    </xdr:from>
    <xdr:to>
      <xdr:col>15</xdr:col>
      <xdr:colOff>98425</xdr:colOff>
      <xdr:row>81</xdr:row>
      <xdr:rowOff>107950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976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0</xdr:rowOff>
    </xdr:from>
    <xdr:to>
      <xdr:col>15</xdr:col>
      <xdr:colOff>149225</xdr:colOff>
      <xdr:row>79</xdr:row>
      <xdr:rowOff>101600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111777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1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146050</xdr:rowOff>
    </xdr:from>
    <xdr:to>
      <xdr:col>11</xdr:col>
      <xdr:colOff>9525</xdr:colOff>
      <xdr:row>81</xdr:row>
      <xdr:rowOff>107950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8620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152400</xdr:rowOff>
    </xdr:from>
    <xdr:to>
      <xdr:col>11</xdr:col>
      <xdr:colOff>60325</xdr:colOff>
      <xdr:row>78</xdr:row>
      <xdr:rowOff>82550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92727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19050</xdr:rowOff>
    </xdr:from>
    <xdr:to>
      <xdr:col>6</xdr:col>
      <xdr:colOff>171450</xdr:colOff>
      <xdr:row>78</xdr:row>
      <xdr:rowOff>120650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130827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16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19050</xdr:rowOff>
    </xdr:from>
    <xdr:to>
      <xdr:col>24</xdr:col>
      <xdr:colOff>76200</xdr:colOff>
      <xdr:row>80</xdr:row>
      <xdr:rowOff>120650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162577</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19050</xdr:rowOff>
    </xdr:from>
    <xdr:to>
      <xdr:col>20</xdr:col>
      <xdr:colOff>38100</xdr:colOff>
      <xdr:row>79</xdr:row>
      <xdr:rowOff>120650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105427</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38100</xdr:rowOff>
    </xdr:from>
    <xdr:to>
      <xdr:col>15</xdr:col>
      <xdr:colOff>149225</xdr:colOff>
      <xdr:row>81</xdr:row>
      <xdr:rowOff>139700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92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124477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401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57150</xdr:rowOff>
    </xdr:from>
    <xdr:to>
      <xdr:col>11</xdr:col>
      <xdr:colOff>60325</xdr:colOff>
      <xdr:row>81</xdr:row>
      <xdr:rowOff>158750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143527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95250</xdr:rowOff>
    </xdr:from>
    <xdr:to>
      <xdr:col>6</xdr:col>
      <xdr:colOff>171450</xdr:colOff>
      <xdr:row>81</xdr:row>
      <xdr:rowOff>25400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8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89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数の減に伴う人件費の減少等により、経常経費充当一般財源は減少した。一方、地方交付税や臨時財政対策債の減少に伴う経常一般財源が減少したため、公債費以外に係る経常収支比率は、前年度よりも上昇した。</a:t>
          </a: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139700</xdr:rowOff>
    </xdr:from>
    <xdr:to>
      <xdr:col>82</xdr:col>
      <xdr:colOff>107950</xdr:colOff>
      <xdr:row>81</xdr:row>
      <xdr:rowOff>6350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8270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149877</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6350</xdr:rowOff>
    </xdr:from>
    <xdr:to>
      <xdr:col>82</xdr:col>
      <xdr:colOff>196850</xdr:colOff>
      <xdr:row>81</xdr:row>
      <xdr:rowOff>6350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9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54627</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139700</xdr:rowOff>
    </xdr:from>
    <xdr:to>
      <xdr:col>82</xdr:col>
      <xdr:colOff>196850</xdr:colOff>
      <xdr:row>74</xdr:row>
      <xdr:rowOff>139700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82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69850</xdr:rowOff>
    </xdr:from>
    <xdr:to>
      <xdr:col>82</xdr:col>
      <xdr:colOff>107950</xdr:colOff>
      <xdr:row>76</xdr:row>
      <xdr:rowOff>25400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29286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82550</xdr:rowOff>
    </xdr:from>
    <xdr:to>
      <xdr:col>82</xdr:col>
      <xdr:colOff>158750</xdr:colOff>
      <xdr:row>78</xdr:row>
      <xdr:rowOff>12700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69850</xdr:rowOff>
    </xdr:from>
    <xdr:to>
      <xdr:col>78</xdr:col>
      <xdr:colOff>69850</xdr:colOff>
      <xdr:row>75</xdr:row>
      <xdr:rowOff>82550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2928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19050</xdr:rowOff>
    </xdr:from>
    <xdr:to>
      <xdr:col>73</xdr:col>
      <xdr:colOff>180975</xdr:colOff>
      <xdr:row>75</xdr:row>
      <xdr:rowOff>82550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2877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88900</xdr:rowOff>
    </xdr:from>
    <xdr:to>
      <xdr:col>74</xdr:col>
      <xdr:colOff>31750</xdr:colOff>
      <xdr:row>77</xdr:row>
      <xdr:rowOff>19050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3827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107950</xdr:rowOff>
    </xdr:from>
    <xdr:to>
      <xdr:col>69</xdr:col>
      <xdr:colOff>92075</xdr:colOff>
      <xdr:row>75</xdr:row>
      <xdr:rowOff>19050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26238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127000</xdr:rowOff>
    </xdr:from>
    <xdr:to>
      <xdr:col>69</xdr:col>
      <xdr:colOff>142875</xdr:colOff>
      <xdr:row>77</xdr:row>
      <xdr:rowOff>57150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41927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24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12700</xdr:rowOff>
    </xdr:from>
    <xdr:to>
      <xdr:col>65</xdr:col>
      <xdr:colOff>53975</xdr:colOff>
      <xdr:row>76</xdr:row>
      <xdr:rowOff>114300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99077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146050</xdr:rowOff>
    </xdr:from>
    <xdr:to>
      <xdr:col>82</xdr:col>
      <xdr:colOff>158750</xdr:colOff>
      <xdr:row>76</xdr:row>
      <xdr:rowOff>76200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00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162577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19050</xdr:rowOff>
    </xdr:from>
    <xdr:to>
      <xdr:col>78</xdr:col>
      <xdr:colOff>120650</xdr:colOff>
      <xdr:row>75</xdr:row>
      <xdr:rowOff>120650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130827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31750</xdr:rowOff>
    </xdr:from>
    <xdr:to>
      <xdr:col>74</xdr:col>
      <xdr:colOff>31750</xdr:colOff>
      <xdr:row>75</xdr:row>
      <xdr:rowOff>133350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28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143527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65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139700</xdr:rowOff>
    </xdr:from>
    <xdr:to>
      <xdr:col>69</xdr:col>
      <xdr:colOff>142875</xdr:colOff>
      <xdr:row>75</xdr:row>
      <xdr:rowOff>69850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282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80027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59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57150</xdr:rowOff>
    </xdr:from>
    <xdr:to>
      <xdr:col>65</xdr:col>
      <xdr:colOff>53975</xdr:colOff>
      <xdr:row>73</xdr:row>
      <xdr:rowOff>158750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168927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20353</xdr:rowOff>
    </xdr:from>
    <xdr:to>
      <xdr:col>29</xdr:col>
      <xdr:colOff>127000</xdr:colOff>
      <xdr:row>20</xdr:row>
      <xdr:rowOff>73845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25378"/>
          <a:ext cx="0" cy="142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45922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73845</xdr:rowOff>
    </xdr:from>
    <xdr:to>
      <xdr:col>30</xdr:col>
      <xdr:colOff>25400</xdr:colOff>
      <xdr:row>20</xdr:row>
      <xdr:rowOff>73845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504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106730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6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20353</xdr:rowOff>
    </xdr:from>
    <xdr:to>
      <xdr:col>30</xdr:col>
      <xdr:colOff>25400</xdr:colOff>
      <xdr:row>12</xdr:row>
      <xdr:rowOff>20353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253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167049</xdr:rowOff>
    </xdr:from>
    <xdr:to>
      <xdr:col>29</xdr:col>
      <xdr:colOff>127000</xdr:colOff>
      <xdr:row>12</xdr:row>
      <xdr:rowOff>20353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100624"/>
          <a:ext cx="647700" cy="24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25069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8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52992</xdr:rowOff>
    </xdr:from>
    <xdr:to>
      <xdr:col>29</xdr:col>
      <xdr:colOff>177800</xdr:colOff>
      <xdr:row>17</xdr:row>
      <xdr:rowOff>154592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166526</xdr:rowOff>
    </xdr:from>
    <xdr:to>
      <xdr:col>26</xdr:col>
      <xdr:colOff>50800</xdr:colOff>
      <xdr:row>11</xdr:row>
      <xdr:rowOff>167049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100101"/>
          <a:ext cx="698500" cy="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61156</xdr:rowOff>
    </xdr:from>
    <xdr:to>
      <xdr:col>26</xdr:col>
      <xdr:colOff>101600</xdr:colOff>
      <xdr:row>17</xdr:row>
      <xdr:rowOff>162756</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3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147533</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09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166526</xdr:rowOff>
    </xdr:from>
    <xdr:to>
      <xdr:col>22</xdr:col>
      <xdr:colOff>114300</xdr:colOff>
      <xdr:row>12</xdr:row>
      <xdr:rowOff>41057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100101"/>
          <a:ext cx="698500" cy="45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68243</xdr:rowOff>
    </xdr:from>
    <xdr:to>
      <xdr:col>22</xdr:col>
      <xdr:colOff>165100</xdr:colOff>
      <xdr:row>17</xdr:row>
      <xdr:rowOff>169843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30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154620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1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41057</xdr:rowOff>
    </xdr:from>
    <xdr:to>
      <xdr:col>18</xdr:col>
      <xdr:colOff>177800</xdr:colOff>
      <xdr:row>12</xdr:row>
      <xdr:rowOff>74694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146082"/>
          <a:ext cx="698500" cy="33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116183</xdr:rowOff>
    </xdr:from>
    <xdr:to>
      <xdr:col>19</xdr:col>
      <xdr:colOff>38100</xdr:colOff>
      <xdr:row>14</xdr:row>
      <xdr:rowOff>46333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392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31110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47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132512</xdr:rowOff>
    </xdr:from>
    <xdr:to>
      <xdr:col>15</xdr:col>
      <xdr:colOff>101600</xdr:colOff>
      <xdr:row>14</xdr:row>
      <xdr:rowOff>62662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408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47439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49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141003</xdr:rowOff>
    </xdr:from>
    <xdr:to>
      <xdr:col>29</xdr:col>
      <xdr:colOff>177800</xdr:colOff>
      <xdr:row>12</xdr:row>
      <xdr:rowOff>71153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074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49580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198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116249</xdr:rowOff>
    </xdr:from>
    <xdr:to>
      <xdr:col>26</xdr:col>
      <xdr:colOff>101600</xdr:colOff>
      <xdr:row>12</xdr:row>
      <xdr:rowOff>46399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049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56576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181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115726</xdr:rowOff>
    </xdr:from>
    <xdr:to>
      <xdr:col>22</xdr:col>
      <xdr:colOff>165100</xdr:colOff>
      <xdr:row>12</xdr:row>
      <xdr:rowOff>45876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049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56053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1818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161707</xdr:rowOff>
    </xdr:from>
    <xdr:to>
      <xdr:col>19</xdr:col>
      <xdr:colOff>38100</xdr:colOff>
      <xdr:row>12</xdr:row>
      <xdr:rowOff>91857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095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102034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1864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23894</xdr:rowOff>
    </xdr:from>
    <xdr:to>
      <xdr:col>15</xdr:col>
      <xdr:colOff>101600</xdr:colOff>
      <xdr:row>12</xdr:row>
      <xdr:rowOff>125494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128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135671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1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104689</xdr:rowOff>
    </xdr:from>
    <xdr:to>
      <xdr:col>29</xdr:col>
      <xdr:colOff>127000</xdr:colOff>
      <xdr:row>37</xdr:row>
      <xdr:rowOff>123388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9239"/>
          <a:ext cx="0" cy="12188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95465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2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123388</xdr:rowOff>
    </xdr:from>
    <xdr:to>
      <xdr:col>30</xdr:col>
      <xdr:colOff>25400</xdr:colOff>
      <xdr:row>37</xdr:row>
      <xdr:rowOff>123388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480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19616</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104689</xdr:rowOff>
    </xdr:from>
    <xdr:to>
      <xdr:col>30</xdr:col>
      <xdr:colOff>25400</xdr:colOff>
      <xdr:row>33</xdr:row>
      <xdr:rowOff>104689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92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37160</xdr:rowOff>
    </xdr:from>
    <xdr:to>
      <xdr:col>29</xdr:col>
      <xdr:colOff>127000</xdr:colOff>
      <xdr:row>34</xdr:row>
      <xdr:rowOff>197638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304610"/>
          <a:ext cx="647700" cy="160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247113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14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275036</xdr:rowOff>
    </xdr:from>
    <xdr:to>
      <xdr:col>29</xdr:col>
      <xdr:colOff>177800</xdr:colOff>
      <xdr:row>35</xdr:row>
      <xdr:rowOff>33736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54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37160</xdr:rowOff>
    </xdr:from>
    <xdr:to>
      <xdr:col>26</xdr:col>
      <xdr:colOff>50800</xdr:colOff>
      <xdr:row>34</xdr:row>
      <xdr:rowOff>134133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304610"/>
          <a:ext cx="698500" cy="96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242529</xdr:rowOff>
    </xdr:from>
    <xdr:to>
      <xdr:col>26</xdr:col>
      <xdr:colOff>101600</xdr:colOff>
      <xdr:row>35</xdr:row>
      <xdr:rowOff>1229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509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328906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96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78582</xdr:rowOff>
    </xdr:from>
    <xdr:to>
      <xdr:col>22</xdr:col>
      <xdr:colOff>114300</xdr:colOff>
      <xdr:row>34</xdr:row>
      <xdr:rowOff>134133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346032"/>
          <a:ext cx="698500" cy="55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138654</xdr:rowOff>
    </xdr:from>
    <xdr:to>
      <xdr:col>22</xdr:col>
      <xdr:colOff>165100</xdr:colOff>
      <xdr:row>34</xdr:row>
      <xdr:rowOff>240254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4061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225031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9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23993</xdr:rowOff>
    </xdr:from>
    <xdr:to>
      <xdr:col>18</xdr:col>
      <xdr:colOff>177800</xdr:colOff>
      <xdr:row>34</xdr:row>
      <xdr:rowOff>78582</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291443"/>
          <a:ext cx="698500" cy="54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283357</xdr:rowOff>
    </xdr:from>
    <xdr:to>
      <xdr:col>19</xdr:col>
      <xdr:colOff>38100</xdr:colOff>
      <xdr:row>35</xdr:row>
      <xdr:rowOff>42057</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550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26834</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200650</xdr:rowOff>
    </xdr:from>
    <xdr:to>
      <xdr:col>15</xdr:col>
      <xdr:colOff>101600</xdr:colOff>
      <xdr:row>34</xdr:row>
      <xdr:rowOff>302250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468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287027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146838</xdr:rowOff>
    </xdr:from>
    <xdr:to>
      <xdr:col>29</xdr:col>
      <xdr:colOff>177800</xdr:colOff>
      <xdr:row>34</xdr:row>
      <xdr:rowOff>248438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414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334815</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25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329260</xdr:rowOff>
    </xdr:from>
    <xdr:to>
      <xdr:col>26</xdr:col>
      <xdr:colOff>101600</xdr:colOff>
      <xdr:row>34</xdr:row>
      <xdr:rowOff>87960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253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98137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022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83333</xdr:rowOff>
    </xdr:from>
    <xdr:to>
      <xdr:col>22</xdr:col>
      <xdr:colOff>165100</xdr:colOff>
      <xdr:row>34</xdr:row>
      <xdr:rowOff>184933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350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195110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11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27782</xdr:rowOff>
    </xdr:from>
    <xdr:to>
      <xdr:col>19</xdr:col>
      <xdr:colOff>38100</xdr:colOff>
      <xdr:row>34</xdr:row>
      <xdr:rowOff>129382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295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139559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06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316093</xdr:rowOff>
    </xdr:from>
    <xdr:to>
      <xdr:col>15</xdr:col>
      <xdr:colOff>101600</xdr:colOff>
      <xdr:row>34</xdr:row>
      <xdr:rowOff>74793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240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84970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780,053
764,795
4,190.52
446,162,997
437,322,620
6,557,720
252,493,624
813,626,189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1658</xdr:rowOff>
    </xdr:from>
    <xdr:to>
      <xdr:col>24</xdr:col>
      <xdr:colOff>62865</xdr:colOff>
      <xdr:row>39</xdr:row>
      <xdr:rowOff>167165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16608"/>
          <a:ext cx="1270" cy="15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170992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5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167165</xdr:rowOff>
    </xdr:from>
    <xdr:to>
      <xdr:col>24</xdr:col>
      <xdr:colOff>152400</xdr:colOff>
      <xdr:row>39</xdr:row>
      <xdr:rowOff>167165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5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119785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9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1658</xdr:rowOff>
    </xdr:from>
    <xdr:to>
      <xdr:col>24</xdr:col>
      <xdr:colOff>152400</xdr:colOff>
      <xdr:row>31</xdr:row>
      <xdr:rowOff>1658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1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106422</xdr:rowOff>
    </xdr:from>
    <xdr:to>
      <xdr:col>24</xdr:col>
      <xdr:colOff>63500</xdr:colOff>
      <xdr:row>31</xdr:row>
      <xdr:rowOff>1658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249922"/>
          <a:ext cx="838200" cy="6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82970</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551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104543</xdr:rowOff>
    </xdr:from>
    <xdr:to>
      <xdr:col>24</xdr:col>
      <xdr:colOff>114300</xdr:colOff>
      <xdr:row>37</xdr:row>
      <xdr:rowOff>34693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7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106422</xdr:rowOff>
    </xdr:from>
    <xdr:to>
      <xdr:col>19</xdr:col>
      <xdr:colOff>177800</xdr:colOff>
      <xdr:row>30</xdr:row>
      <xdr:rowOff>143064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249922"/>
          <a:ext cx="889000" cy="3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124333</xdr:rowOff>
    </xdr:from>
    <xdr:to>
      <xdr:col>20</xdr:col>
      <xdr:colOff>38100</xdr:colOff>
      <xdr:row>37</xdr:row>
      <xdr:rowOff>54483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37</xdr:row>
      <xdr:rowOff>45610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85095" y="638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143064</xdr:rowOff>
    </xdr:from>
    <xdr:to>
      <xdr:col>15</xdr:col>
      <xdr:colOff>50800</xdr:colOff>
      <xdr:row>31</xdr:row>
      <xdr:rowOff>1854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286564"/>
          <a:ext cx="889000" cy="3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137951</xdr:rowOff>
    </xdr:from>
    <xdr:to>
      <xdr:col>15</xdr:col>
      <xdr:colOff>101600</xdr:colOff>
      <xdr:row>37</xdr:row>
      <xdr:rowOff>68101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1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59228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40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1854</xdr:rowOff>
    </xdr:from>
    <xdr:to>
      <xdr:col>10</xdr:col>
      <xdr:colOff>114300</xdr:colOff>
      <xdr:row>31</xdr:row>
      <xdr:rowOff>32487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316804"/>
          <a:ext cx="8890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150295</xdr:rowOff>
    </xdr:from>
    <xdr:to>
      <xdr:col>10</xdr:col>
      <xdr:colOff>165100</xdr:colOff>
      <xdr:row>33</xdr:row>
      <xdr:rowOff>80445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6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71572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572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163554</xdr:rowOff>
    </xdr:from>
    <xdr:to>
      <xdr:col>6</xdr:col>
      <xdr:colOff>38100</xdr:colOff>
      <xdr:row>33</xdr:row>
      <xdr:rowOff>93704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649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84831</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5742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122308</xdr:rowOff>
    </xdr:from>
    <xdr:to>
      <xdr:col>24</xdr:col>
      <xdr:colOff>114300</xdr:colOff>
      <xdr:row>31</xdr:row>
      <xdr:rowOff>52458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26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75335</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21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55622</xdr:rowOff>
    </xdr:from>
    <xdr:to>
      <xdr:col>20</xdr:col>
      <xdr:colOff>38100</xdr:colOff>
      <xdr:row>30</xdr:row>
      <xdr:rowOff>157222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19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29</xdr:row>
      <xdr:rowOff>2299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85095" y="4974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92264</xdr:rowOff>
    </xdr:from>
    <xdr:to>
      <xdr:col>15</xdr:col>
      <xdr:colOff>101600</xdr:colOff>
      <xdr:row>31</xdr:row>
      <xdr:rowOff>22414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2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38941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01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122504</xdr:rowOff>
    </xdr:from>
    <xdr:to>
      <xdr:col>10</xdr:col>
      <xdr:colOff>165100</xdr:colOff>
      <xdr:row>31</xdr:row>
      <xdr:rowOff>52654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26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69181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041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153137</xdr:rowOff>
    </xdr:from>
    <xdr:to>
      <xdr:col>6</xdr:col>
      <xdr:colOff>38100</xdr:colOff>
      <xdr:row>31</xdr:row>
      <xdr:rowOff>83287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29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99814</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07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26681</xdr:rowOff>
    </xdr:from>
    <xdr:to>
      <xdr:col>24</xdr:col>
      <xdr:colOff>62865</xdr:colOff>
      <xdr:row>58</xdr:row>
      <xdr:rowOff>29332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181"/>
          <a:ext cx="1270" cy="1374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33159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7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29332</xdr:rowOff>
    </xdr:from>
    <xdr:to>
      <xdr:col>24</xdr:col>
      <xdr:colOff>152400</xdr:colOff>
      <xdr:row>58</xdr:row>
      <xdr:rowOff>29332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7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144808</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26681</xdr:rowOff>
    </xdr:from>
    <xdr:to>
      <xdr:col>24</xdr:col>
      <xdr:colOff>152400</xdr:colOff>
      <xdr:row>50</xdr:row>
      <xdr:rowOff>26681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26681</xdr:rowOff>
    </xdr:from>
    <xdr:to>
      <xdr:col>24</xdr:col>
      <xdr:colOff>63500</xdr:colOff>
      <xdr:row>50</xdr:row>
      <xdr:rowOff>72766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8599181"/>
          <a:ext cx="838200" cy="4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108566</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8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130139</xdr:rowOff>
    </xdr:from>
    <xdr:to>
      <xdr:col>24</xdr:col>
      <xdr:colOff>114300</xdr:colOff>
      <xdr:row>56</xdr:row>
      <xdr:rowOff>60289</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55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48168</xdr:rowOff>
    </xdr:from>
    <xdr:to>
      <xdr:col>19</xdr:col>
      <xdr:colOff>177800</xdr:colOff>
      <xdr:row>50</xdr:row>
      <xdr:rowOff>72766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8620668"/>
          <a:ext cx="889000" cy="2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148336</xdr:rowOff>
    </xdr:from>
    <xdr:to>
      <xdr:col>20</xdr:col>
      <xdr:colOff>38100</xdr:colOff>
      <xdr:row>56</xdr:row>
      <xdr:rowOff>78486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57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69613</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17411" y="967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48168</xdr:rowOff>
    </xdr:from>
    <xdr:to>
      <xdr:col>15</xdr:col>
      <xdr:colOff>50800</xdr:colOff>
      <xdr:row>50</xdr:row>
      <xdr:rowOff>88311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8620668"/>
          <a:ext cx="889000" cy="4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167081</xdr:rowOff>
    </xdr:from>
    <xdr:to>
      <xdr:col>15</xdr:col>
      <xdr:colOff>101600</xdr:colOff>
      <xdr:row>56</xdr:row>
      <xdr:rowOff>97231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59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88358</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68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88311</xdr:rowOff>
    </xdr:from>
    <xdr:to>
      <xdr:col>10</xdr:col>
      <xdr:colOff>114300</xdr:colOff>
      <xdr:row>50</xdr:row>
      <xdr:rowOff>163749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8660811"/>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7793</xdr:rowOff>
    </xdr:from>
    <xdr:to>
      <xdr:col>10</xdr:col>
      <xdr:colOff>165100</xdr:colOff>
      <xdr:row>53</xdr:row>
      <xdr:rowOff>109393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09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100520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18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295</xdr:rowOff>
    </xdr:from>
    <xdr:to>
      <xdr:col>6</xdr:col>
      <xdr:colOff>38100</xdr:colOff>
      <xdr:row>54</xdr:row>
      <xdr:rowOff>101895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2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93022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35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147331</xdr:rowOff>
    </xdr:from>
    <xdr:to>
      <xdr:col>24</xdr:col>
      <xdr:colOff>114300</xdr:colOff>
      <xdr:row>50</xdr:row>
      <xdr:rowOff>77481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854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100358</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850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21966</xdr:rowOff>
    </xdr:from>
    <xdr:to>
      <xdr:col>20</xdr:col>
      <xdr:colOff>38100</xdr:colOff>
      <xdr:row>50</xdr:row>
      <xdr:rowOff>123566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859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48</xdr:row>
      <xdr:rowOff>140093</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17411" y="836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168818</xdr:rowOff>
    </xdr:from>
    <xdr:to>
      <xdr:col>15</xdr:col>
      <xdr:colOff>101600</xdr:colOff>
      <xdr:row>50</xdr:row>
      <xdr:rowOff>98968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856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48</xdr:row>
      <xdr:rowOff>115495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8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37511</xdr:rowOff>
    </xdr:from>
    <xdr:to>
      <xdr:col>10</xdr:col>
      <xdr:colOff>165100</xdr:colOff>
      <xdr:row>50</xdr:row>
      <xdr:rowOff>139111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861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48</xdr:row>
      <xdr:rowOff>155638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838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112949</xdr:rowOff>
    </xdr:from>
    <xdr:to>
      <xdr:col>6</xdr:col>
      <xdr:colOff>38100</xdr:colOff>
      <xdr:row>51</xdr:row>
      <xdr:rowOff>43099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868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59626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846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80</xdr:row>
      <xdr:rowOff>111777</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92727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67</xdr:row>
      <xdr:rowOff>54627</xdr:rowOff>
    </xdr:from>
    <xdr:ext cx="46717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94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170180</xdr:rowOff>
    </xdr:from>
    <xdr:to>
      <xdr:col>24</xdr:col>
      <xdr:colOff>62865</xdr:colOff>
      <xdr:row>79</xdr:row>
      <xdr:rowOff>41021</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00230"/>
          <a:ext cx="1270" cy="1585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44848</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8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41021</xdr:rowOff>
    </xdr:from>
    <xdr:to>
      <xdr:col>24</xdr:col>
      <xdr:colOff>152400</xdr:colOff>
      <xdr:row>79</xdr:row>
      <xdr:rowOff>41021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8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116857</xdr:rowOff>
    </xdr:from>
    <xdr:ext cx="469744"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77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170180</xdr:rowOff>
    </xdr:from>
    <xdr:to>
      <xdr:col>24</xdr:col>
      <xdr:colOff>152400</xdr:colOff>
      <xdr:row>69</xdr:row>
      <xdr:rowOff>170180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0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19304</xdr:rowOff>
    </xdr:from>
    <xdr:to>
      <xdr:col>24</xdr:col>
      <xdr:colOff>63500</xdr:colOff>
      <xdr:row>72</xdr:row>
      <xdr:rowOff>111125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2192254"/>
          <a:ext cx="838200" cy="26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50182</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290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71755</xdr:rowOff>
    </xdr:from>
    <xdr:to>
      <xdr:col>24</xdr:col>
      <xdr:colOff>114300</xdr:colOff>
      <xdr:row>76</xdr:row>
      <xdr:rowOff>1905</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293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19304</xdr:rowOff>
    </xdr:from>
    <xdr:to>
      <xdr:col>19</xdr:col>
      <xdr:colOff>177800</xdr:colOff>
      <xdr:row>76</xdr:row>
      <xdr:rowOff>34544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2192254"/>
          <a:ext cx="889000" cy="87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117856</xdr:rowOff>
    </xdr:from>
    <xdr:to>
      <xdr:col>20</xdr:col>
      <xdr:colOff>38100</xdr:colOff>
      <xdr:row>74</xdr:row>
      <xdr:rowOff>48006</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263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39133</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49728" y="1272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14351</xdr:rowOff>
    </xdr:from>
    <xdr:to>
      <xdr:col>15</xdr:col>
      <xdr:colOff>50800</xdr:colOff>
      <xdr:row>76</xdr:row>
      <xdr:rowOff>34544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044551"/>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49657</xdr:rowOff>
    </xdr:from>
    <xdr:to>
      <xdr:col>15</xdr:col>
      <xdr:colOff>101600</xdr:colOff>
      <xdr:row>73</xdr:row>
      <xdr:rowOff>151257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256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167784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234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148844</xdr:rowOff>
    </xdr:from>
    <xdr:to>
      <xdr:col>10</xdr:col>
      <xdr:colOff>114300</xdr:colOff>
      <xdr:row>76</xdr:row>
      <xdr:rowOff>14351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007594"/>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78994</xdr:rowOff>
    </xdr:from>
    <xdr:to>
      <xdr:col>10</xdr:col>
      <xdr:colOff>165100</xdr:colOff>
      <xdr:row>75</xdr:row>
      <xdr:rowOff>9144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27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25671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254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165481</xdr:rowOff>
    </xdr:from>
    <xdr:to>
      <xdr:col>6</xdr:col>
      <xdr:colOff>38100</xdr:colOff>
      <xdr:row>75</xdr:row>
      <xdr:rowOff>95631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285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112158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262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60325</xdr:rowOff>
    </xdr:from>
    <xdr:to>
      <xdr:col>24</xdr:col>
      <xdr:colOff>114300</xdr:colOff>
      <xdr:row>72</xdr:row>
      <xdr:rowOff>161925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240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83202</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225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139954</xdr:rowOff>
    </xdr:from>
    <xdr:to>
      <xdr:col>20</xdr:col>
      <xdr:colOff>38100</xdr:colOff>
      <xdr:row>71</xdr:row>
      <xdr:rowOff>70104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214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69</xdr:row>
      <xdr:rowOff>86631</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49728" y="1191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155194</xdr:rowOff>
    </xdr:from>
    <xdr:to>
      <xdr:col>15</xdr:col>
      <xdr:colOff>101600</xdr:colOff>
      <xdr:row>76</xdr:row>
      <xdr:rowOff>85344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01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76471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10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135001</xdr:rowOff>
    </xdr:from>
    <xdr:to>
      <xdr:col>10</xdr:col>
      <xdr:colOff>165100</xdr:colOff>
      <xdr:row>76</xdr:row>
      <xdr:rowOff>65151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299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56278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08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98044</xdr:rowOff>
    </xdr:from>
    <xdr:to>
      <xdr:col>6</xdr:col>
      <xdr:colOff>38100</xdr:colOff>
      <xdr:row>76</xdr:row>
      <xdr:rowOff>28194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295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19321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04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168927</xdr:rowOff>
    </xdr:from>
    <xdr:ext cx="46717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74595</xdr:rowOff>
    </xdr:from>
    <xdr:to>
      <xdr:col>24</xdr:col>
      <xdr:colOff>62865</xdr:colOff>
      <xdr:row>99</xdr:row>
      <xdr:rowOff>58319</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505095"/>
          <a:ext cx="1270" cy="152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62146</xdr:rowOff>
    </xdr:from>
    <xdr:ext cx="469744"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703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58319</xdr:rowOff>
    </xdr:from>
    <xdr:to>
      <xdr:col>24</xdr:col>
      <xdr:colOff>152400</xdr:colOff>
      <xdr:row>99</xdr:row>
      <xdr:rowOff>58319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703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21272</xdr:rowOff>
    </xdr:from>
    <xdr:ext cx="534377"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28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74595</xdr:rowOff>
    </xdr:from>
    <xdr:to>
      <xdr:col>24</xdr:col>
      <xdr:colOff>152400</xdr:colOff>
      <xdr:row>90</xdr:row>
      <xdr:rowOff>74595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50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23937</xdr:rowOff>
    </xdr:from>
    <xdr:to>
      <xdr:col>24</xdr:col>
      <xdr:colOff>63500</xdr:colOff>
      <xdr:row>94</xdr:row>
      <xdr:rowOff>66548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3797300" y="16140237"/>
          <a:ext cx="838200" cy="4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25813</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313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47386</xdr:rowOff>
    </xdr:from>
    <xdr:to>
      <xdr:col>24</xdr:col>
      <xdr:colOff>114300</xdr:colOff>
      <xdr:row>95</xdr:row>
      <xdr:rowOff>148986</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4584700" y="1633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66548</xdr:rowOff>
    </xdr:from>
    <xdr:to>
      <xdr:col>19</xdr:col>
      <xdr:colOff>177800</xdr:colOff>
      <xdr:row>94</xdr:row>
      <xdr:rowOff>95808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2908300" y="16182848"/>
          <a:ext cx="8890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75459</xdr:rowOff>
    </xdr:from>
    <xdr:to>
      <xdr:col>20</xdr:col>
      <xdr:colOff>38100</xdr:colOff>
      <xdr:row>96</xdr:row>
      <xdr:rowOff>5609</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3746500" y="1636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168186</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17411" y="1645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95808</xdr:rowOff>
    </xdr:from>
    <xdr:to>
      <xdr:col>15</xdr:col>
      <xdr:colOff>50800</xdr:colOff>
      <xdr:row>94</xdr:row>
      <xdr:rowOff>143540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019300" y="16212108"/>
          <a:ext cx="8890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55798</xdr:rowOff>
    </xdr:from>
    <xdr:to>
      <xdr:col>15</xdr:col>
      <xdr:colOff>101600</xdr:colOff>
      <xdr:row>95</xdr:row>
      <xdr:rowOff>157398</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2857500" y="1634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148525</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43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143540</xdr:rowOff>
    </xdr:from>
    <xdr:to>
      <xdr:col>10</xdr:col>
      <xdr:colOff>114300</xdr:colOff>
      <xdr:row>95</xdr:row>
      <xdr:rowOff>29972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1130300" y="16259840"/>
          <a:ext cx="889000" cy="5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65948</xdr:rowOff>
    </xdr:from>
    <xdr:to>
      <xdr:col>10</xdr:col>
      <xdr:colOff>165100</xdr:colOff>
      <xdr:row>94</xdr:row>
      <xdr:rowOff>167548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968500" y="16182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12625</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595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59365</xdr:rowOff>
    </xdr:from>
    <xdr:to>
      <xdr:col>6</xdr:col>
      <xdr:colOff>38100</xdr:colOff>
      <xdr:row>94</xdr:row>
      <xdr:rowOff>160965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079500" y="1617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6042</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595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144587</xdr:rowOff>
    </xdr:from>
    <xdr:to>
      <xdr:col>24</xdr:col>
      <xdr:colOff>114300</xdr:colOff>
      <xdr:row>94</xdr:row>
      <xdr:rowOff>74737</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4584700" y="1608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167464</xdr:rowOff>
    </xdr:from>
    <xdr:ext cx="534377"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594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15748</xdr:rowOff>
    </xdr:from>
    <xdr:to>
      <xdr:col>20</xdr:col>
      <xdr:colOff>38100</xdr:colOff>
      <xdr:row>94</xdr:row>
      <xdr:rowOff>117348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3746500" y="1613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133875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17411" y="1590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45008</xdr:rowOff>
    </xdr:from>
    <xdr:to>
      <xdr:col>15</xdr:col>
      <xdr:colOff>101600</xdr:colOff>
      <xdr:row>94</xdr:row>
      <xdr:rowOff>146608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2857500" y="1616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163135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1111" y="1593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92740</xdr:rowOff>
    </xdr:from>
    <xdr:to>
      <xdr:col>10</xdr:col>
      <xdr:colOff>165100</xdr:colOff>
      <xdr:row>95</xdr:row>
      <xdr:rowOff>22890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968500" y="1620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14017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30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150622</xdr:rowOff>
    </xdr:from>
    <xdr:to>
      <xdr:col>6</xdr:col>
      <xdr:colOff>38100</xdr:colOff>
      <xdr:row>95</xdr:row>
      <xdr:rowOff>80772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079500" y="1626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71899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3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補助費等グラフ枠">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51095</xdr:rowOff>
    </xdr:from>
    <xdr:to>
      <xdr:col>54</xdr:col>
      <xdr:colOff>189865</xdr:colOff>
      <xdr:row>39</xdr:row>
      <xdr:rowOff>28784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flipV="1">
          <a:off x="10475595" y="5708945"/>
          <a:ext cx="1270" cy="100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32611</xdr:rowOff>
    </xdr:from>
    <xdr:ext cx="534377" cy="259045"/>
    <xdr:sp macro="" textlink="">
      <xdr:nvSpPr>
        <xdr:cNvPr id="277" name="補助費等最小値テキスト">
          <a:extLst>
            <a:ext uri="{FF2B5EF4-FFF2-40B4-BE49-F238E27FC236}">
              <a16:creationId xmlns:a16="http://schemas.microsoft.com/office/drawing/2014/main" id="{00000000-0008-0000-0600-000015010000}"/>
            </a:ext>
          </a:extLst>
        </xdr:cNvPr>
        <xdr:cNvSpPr txBox="1"/>
      </xdr:nvSpPr>
      <xdr:spPr>
        <a:xfrm>
          <a:off x="10528300" y="671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28784</xdr:rowOff>
    </xdr:from>
    <xdr:to>
      <xdr:col>55</xdr:col>
      <xdr:colOff>88900</xdr:colOff>
      <xdr:row>39</xdr:row>
      <xdr:rowOff>28784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10388600" y="671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169222</xdr:rowOff>
    </xdr:from>
    <xdr:ext cx="599010" cy="259045"/>
    <xdr:sp macro="" textlink="">
      <xdr:nvSpPr>
        <xdr:cNvPr id="279" name="補助費等最大値テキスト">
          <a:extLst>
            <a:ext uri="{FF2B5EF4-FFF2-40B4-BE49-F238E27FC236}">
              <a16:creationId xmlns:a16="http://schemas.microsoft.com/office/drawing/2014/main" id="{00000000-0008-0000-0600-000017010000}"/>
            </a:ext>
          </a:extLst>
        </xdr:cNvPr>
        <xdr:cNvSpPr txBox="1"/>
      </xdr:nvSpPr>
      <xdr:spPr>
        <a:xfrm>
          <a:off x="10528300" y="54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51095</xdr:rowOff>
    </xdr:from>
    <xdr:to>
      <xdr:col>55</xdr:col>
      <xdr:colOff>88900</xdr:colOff>
      <xdr:row>33</xdr:row>
      <xdr:rowOff>51095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57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72583</xdr:rowOff>
    </xdr:from>
    <xdr:to>
      <xdr:col>55</xdr:col>
      <xdr:colOff>0</xdr:colOff>
      <xdr:row>33</xdr:row>
      <xdr:rowOff>153644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9639300" y="5730433"/>
          <a:ext cx="838200" cy="8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153692</xdr:rowOff>
    </xdr:from>
    <xdr:ext cx="599010" cy="259045"/>
    <xdr:sp macro="" textlink="">
      <xdr:nvSpPr>
        <xdr:cNvPr id="282" name="補助費等平均値テキスト">
          <a:extLst>
            <a:ext uri="{FF2B5EF4-FFF2-40B4-BE49-F238E27FC236}">
              <a16:creationId xmlns:a16="http://schemas.microsoft.com/office/drawing/2014/main" id="{00000000-0008-0000-0600-00001A010000}"/>
            </a:ext>
          </a:extLst>
        </xdr:cNvPr>
        <xdr:cNvSpPr txBox="1"/>
      </xdr:nvSpPr>
      <xdr:spPr>
        <a:xfrm>
          <a:off x="10528300" y="59829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3815</xdr:rowOff>
    </xdr:from>
    <xdr:to>
      <xdr:col>55</xdr:col>
      <xdr:colOff>50800</xdr:colOff>
      <xdr:row>35</xdr:row>
      <xdr:rowOff>105415</xdr:rowOff>
    </xdr:to>
    <xdr:sp macro="" textlink="">
      <xdr:nvSpPr>
        <xdr:cNvPr id="283" name="フローチャート: 判断 282">
          <a:extLst>
            <a:ext uri="{FF2B5EF4-FFF2-40B4-BE49-F238E27FC236}">
              <a16:creationId xmlns:a16="http://schemas.microsoft.com/office/drawing/2014/main" id="{00000000-0008-0000-0600-00001B010000}"/>
            </a:ext>
          </a:extLst>
        </xdr:cNvPr>
        <xdr:cNvSpPr/>
      </xdr:nvSpPr>
      <xdr:spPr>
        <a:xfrm>
          <a:off x="10426700" y="600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72583</xdr:rowOff>
    </xdr:from>
    <xdr:to>
      <xdr:col>50</xdr:col>
      <xdr:colOff>114300</xdr:colOff>
      <xdr:row>33</xdr:row>
      <xdr:rowOff>160000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8750300" y="5730433"/>
          <a:ext cx="889000" cy="8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46335</xdr:rowOff>
    </xdr:from>
    <xdr:to>
      <xdr:col>50</xdr:col>
      <xdr:colOff>165100</xdr:colOff>
      <xdr:row>35</xdr:row>
      <xdr:rowOff>147935</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9588500" y="604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35</xdr:row>
      <xdr:rowOff>139062</xdr:rowOff>
    </xdr:from>
    <xdr:ext cx="599010"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9327095" y="613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160000</xdr:rowOff>
    </xdr:from>
    <xdr:to>
      <xdr:col>45</xdr:col>
      <xdr:colOff>177800</xdr:colOff>
      <xdr:row>35</xdr:row>
      <xdr:rowOff>10221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7861300" y="5817850"/>
          <a:ext cx="889000" cy="19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165572</xdr:rowOff>
    </xdr:from>
    <xdr:to>
      <xdr:col>46</xdr:col>
      <xdr:colOff>38100</xdr:colOff>
      <xdr:row>33</xdr:row>
      <xdr:rowOff>95722</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8699500" y="565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112249</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8450795" y="5427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17170</xdr:rowOff>
    </xdr:from>
    <xdr:to>
      <xdr:col>41</xdr:col>
      <xdr:colOff>50800</xdr:colOff>
      <xdr:row>35</xdr:row>
      <xdr:rowOff>10221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972300" y="5846470"/>
          <a:ext cx="889000" cy="16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31</xdr:row>
      <xdr:rowOff>160223</xdr:rowOff>
    </xdr:from>
    <xdr:to>
      <xdr:col>41</xdr:col>
      <xdr:colOff>101600</xdr:colOff>
      <xdr:row>32</xdr:row>
      <xdr:rowOff>90373</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7810500" y="5475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30</xdr:row>
      <xdr:rowOff>106900</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7561795" y="525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91735</xdr:rowOff>
    </xdr:from>
    <xdr:to>
      <xdr:col>36</xdr:col>
      <xdr:colOff>165100</xdr:colOff>
      <xdr:row>33</xdr:row>
      <xdr:rowOff>21885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6921500" y="55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38412</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6672795" y="535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102844</xdr:rowOff>
    </xdr:from>
    <xdr:to>
      <xdr:col>55</xdr:col>
      <xdr:colOff>50800</xdr:colOff>
      <xdr:row>34</xdr:row>
      <xdr:rowOff>32994</xdr:rowOff>
    </xdr:to>
    <xdr:sp macro="" textlink="">
      <xdr:nvSpPr>
        <xdr:cNvPr id="300" name="楕円 299">
          <a:extLst>
            <a:ext uri="{FF2B5EF4-FFF2-40B4-BE49-F238E27FC236}">
              <a16:creationId xmlns:a16="http://schemas.microsoft.com/office/drawing/2014/main" id="{00000000-0008-0000-0600-00002C010000}"/>
            </a:ext>
          </a:extLst>
        </xdr:cNvPr>
        <xdr:cNvSpPr/>
      </xdr:nvSpPr>
      <xdr:spPr>
        <a:xfrm>
          <a:off x="10426700" y="57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17771</xdr:rowOff>
    </xdr:from>
    <xdr:ext cx="599010" cy="259045"/>
    <xdr:sp macro="" textlink="">
      <xdr:nvSpPr>
        <xdr:cNvPr id="301" name="補助費等該当値テキスト">
          <a:extLst>
            <a:ext uri="{FF2B5EF4-FFF2-40B4-BE49-F238E27FC236}">
              <a16:creationId xmlns:a16="http://schemas.microsoft.com/office/drawing/2014/main" id="{00000000-0008-0000-0600-00002D010000}"/>
            </a:ext>
          </a:extLst>
        </xdr:cNvPr>
        <xdr:cNvSpPr txBox="1"/>
      </xdr:nvSpPr>
      <xdr:spPr>
        <a:xfrm>
          <a:off x="10528300" y="567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21783</xdr:rowOff>
    </xdr:from>
    <xdr:to>
      <xdr:col>50</xdr:col>
      <xdr:colOff>165100</xdr:colOff>
      <xdr:row>33</xdr:row>
      <xdr:rowOff>123383</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9588500" y="567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31</xdr:row>
      <xdr:rowOff>139910</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27095" y="545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109200</xdr:rowOff>
    </xdr:from>
    <xdr:to>
      <xdr:col>46</xdr:col>
      <xdr:colOff>38100</xdr:colOff>
      <xdr:row>34</xdr:row>
      <xdr:rowOff>39350</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8699500" y="576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30477</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5859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130871</xdr:rowOff>
    </xdr:from>
    <xdr:to>
      <xdr:col>41</xdr:col>
      <xdr:colOff>101600</xdr:colOff>
      <xdr:row>35</xdr:row>
      <xdr:rowOff>61021</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7810500" y="59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52148</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05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137820</xdr:rowOff>
    </xdr:from>
    <xdr:to>
      <xdr:col>36</xdr:col>
      <xdr:colOff>165100</xdr:colOff>
      <xdr:row>34</xdr:row>
      <xdr:rowOff>67970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6921500" y="57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59097</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5888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a:extLst>
            <a:ext uri="{FF2B5EF4-FFF2-40B4-BE49-F238E27FC236}">
              <a16:creationId xmlns:a16="http://schemas.microsoft.com/office/drawing/2014/main" id="{00000000-0008-0000-0600-00003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1" name="正方形/長方形 310">
          <a:extLst>
            <a:ext uri="{FF2B5EF4-FFF2-40B4-BE49-F238E27FC236}">
              <a16:creationId xmlns:a16="http://schemas.microsoft.com/office/drawing/2014/main" id="{00000000-0008-0000-0600-000037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a:extLst>
            <a:ext uri="{FF2B5EF4-FFF2-40B4-BE49-F238E27FC236}">
              <a16:creationId xmlns:a16="http://schemas.microsoft.com/office/drawing/2014/main" id="{00000000-0008-0000-0600-00003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19" name="直線コネクタ 318">
          <a:extLst>
            <a:ext uri="{FF2B5EF4-FFF2-40B4-BE49-F238E27FC236}">
              <a16:creationId xmlns:a16="http://schemas.microsoft.com/office/drawing/2014/main" id="{00000000-0008-0000-0600-00003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普通建設事業費グラフ枠">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38773</xdr:rowOff>
    </xdr:from>
    <xdr:to>
      <xdr:col>54</xdr:col>
      <xdr:colOff>189865</xdr:colOff>
      <xdr:row>58</xdr:row>
      <xdr:rowOff>165722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flipV="1">
          <a:off x="10475595" y="8611273"/>
          <a:ext cx="1270" cy="1498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169549</xdr:rowOff>
    </xdr:from>
    <xdr:ext cx="534377" cy="259045"/>
    <xdr:sp macro="" textlink="">
      <xdr:nvSpPr>
        <xdr:cNvPr id="333" name="普通建設事業費最小値テキスト">
          <a:extLst>
            <a:ext uri="{FF2B5EF4-FFF2-40B4-BE49-F238E27FC236}">
              <a16:creationId xmlns:a16="http://schemas.microsoft.com/office/drawing/2014/main" id="{00000000-0008-0000-0600-00004D010000}"/>
            </a:ext>
          </a:extLst>
        </xdr:cNvPr>
        <xdr:cNvSpPr txBox="1"/>
      </xdr:nvSpPr>
      <xdr:spPr>
        <a:xfrm>
          <a:off x="10528300" y="101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165722</xdr:rowOff>
    </xdr:from>
    <xdr:to>
      <xdr:col>55</xdr:col>
      <xdr:colOff>88900</xdr:colOff>
      <xdr:row>58</xdr:row>
      <xdr:rowOff>165722</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10388600" y="10109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156900</xdr:rowOff>
    </xdr:from>
    <xdr:ext cx="599010" cy="259045"/>
    <xdr:sp macro="" textlink="">
      <xdr:nvSpPr>
        <xdr:cNvPr id="335" name="普通建設事業費最大値テキスト">
          <a:extLst>
            <a:ext uri="{FF2B5EF4-FFF2-40B4-BE49-F238E27FC236}">
              <a16:creationId xmlns:a16="http://schemas.microsoft.com/office/drawing/2014/main" id="{00000000-0008-0000-0600-00004F010000}"/>
            </a:ext>
          </a:extLst>
        </xdr:cNvPr>
        <xdr:cNvSpPr txBox="1"/>
      </xdr:nvSpPr>
      <xdr:spPr>
        <a:xfrm>
          <a:off x="10528300" y="838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38773</xdr:rowOff>
    </xdr:from>
    <xdr:to>
      <xdr:col>55</xdr:col>
      <xdr:colOff>88900</xdr:colOff>
      <xdr:row>50</xdr:row>
      <xdr:rowOff>38773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861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38773</xdr:rowOff>
    </xdr:from>
    <xdr:to>
      <xdr:col>55</xdr:col>
      <xdr:colOff>0</xdr:colOff>
      <xdr:row>50</xdr:row>
      <xdr:rowOff>137185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9639300" y="8611273"/>
          <a:ext cx="838200" cy="9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53173</xdr:rowOff>
    </xdr:from>
    <xdr:ext cx="534377" cy="259045"/>
    <xdr:sp macro="" textlink="">
      <xdr:nvSpPr>
        <xdr:cNvPr id="338" name="普通建設事業費平均値テキスト">
          <a:extLst>
            <a:ext uri="{FF2B5EF4-FFF2-40B4-BE49-F238E27FC236}">
              <a16:creationId xmlns:a16="http://schemas.microsoft.com/office/drawing/2014/main" id="{00000000-0008-0000-0600-000052010000}"/>
            </a:ext>
          </a:extLst>
        </xdr:cNvPr>
        <xdr:cNvSpPr txBox="1"/>
      </xdr:nvSpPr>
      <xdr:spPr>
        <a:xfrm>
          <a:off x="10528300" y="94829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74746</xdr:rowOff>
    </xdr:from>
    <xdr:to>
      <xdr:col>55</xdr:col>
      <xdr:colOff>50800</xdr:colOff>
      <xdr:row>56</xdr:row>
      <xdr:rowOff>4896</xdr:rowOff>
    </xdr:to>
    <xdr:sp macro="" textlink="">
      <xdr:nvSpPr>
        <xdr:cNvPr id="339" name="フローチャート: 判断 338">
          <a:extLst>
            <a:ext uri="{FF2B5EF4-FFF2-40B4-BE49-F238E27FC236}">
              <a16:creationId xmlns:a16="http://schemas.microsoft.com/office/drawing/2014/main" id="{00000000-0008-0000-0600-000053010000}"/>
            </a:ext>
          </a:extLst>
        </xdr:cNvPr>
        <xdr:cNvSpPr/>
      </xdr:nvSpPr>
      <xdr:spPr>
        <a:xfrm>
          <a:off x="10426700" y="950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8789</xdr:rowOff>
    </xdr:from>
    <xdr:to>
      <xdr:col>50</xdr:col>
      <xdr:colOff>114300</xdr:colOff>
      <xdr:row>50</xdr:row>
      <xdr:rowOff>137185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8750300" y="8581289"/>
          <a:ext cx="889000" cy="12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78784</xdr:rowOff>
    </xdr:from>
    <xdr:to>
      <xdr:col>50</xdr:col>
      <xdr:colOff>165100</xdr:colOff>
      <xdr:row>57</xdr:row>
      <xdr:rowOff>8934</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9588500" y="967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61</xdr:rowOff>
    </xdr:from>
    <xdr:ext cx="534377"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9359411" y="977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8789</xdr:rowOff>
    </xdr:from>
    <xdr:to>
      <xdr:col>45</xdr:col>
      <xdr:colOff>177800</xdr:colOff>
      <xdr:row>50</xdr:row>
      <xdr:rowOff>45421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7861300" y="8581289"/>
          <a:ext cx="889000" cy="3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166319</xdr:rowOff>
    </xdr:from>
    <xdr:to>
      <xdr:col>46</xdr:col>
      <xdr:colOff>38100</xdr:colOff>
      <xdr:row>57</xdr:row>
      <xdr:rowOff>96469</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8699500" y="97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87596</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8483111" y="98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45421</xdr:rowOff>
    </xdr:from>
    <xdr:to>
      <xdr:col>41</xdr:col>
      <xdr:colOff>50800</xdr:colOff>
      <xdr:row>51</xdr:row>
      <xdr:rowOff>88303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6972300" y="8617921"/>
          <a:ext cx="889000" cy="21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55924</xdr:rowOff>
    </xdr:from>
    <xdr:to>
      <xdr:col>41</xdr:col>
      <xdr:colOff>101600</xdr:colOff>
      <xdr:row>54</xdr:row>
      <xdr:rowOff>157524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7810500" y="931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148651</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7561795" y="940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142983</xdr:rowOff>
    </xdr:from>
    <xdr:to>
      <xdr:col>36</xdr:col>
      <xdr:colOff>165100</xdr:colOff>
      <xdr:row>55</xdr:row>
      <xdr:rowOff>73133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6921500" y="940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64260</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705111" y="949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49</xdr:row>
      <xdr:rowOff>159423</xdr:rowOff>
    </xdr:from>
    <xdr:to>
      <xdr:col>55</xdr:col>
      <xdr:colOff>50800</xdr:colOff>
      <xdr:row>50</xdr:row>
      <xdr:rowOff>89573</xdr:rowOff>
    </xdr:to>
    <xdr:sp macro="" textlink="">
      <xdr:nvSpPr>
        <xdr:cNvPr id="356" name="楕円 355">
          <a:extLst>
            <a:ext uri="{FF2B5EF4-FFF2-40B4-BE49-F238E27FC236}">
              <a16:creationId xmlns:a16="http://schemas.microsoft.com/office/drawing/2014/main" id="{00000000-0008-0000-0600-000064010000}"/>
            </a:ext>
          </a:extLst>
        </xdr:cNvPr>
        <xdr:cNvSpPr/>
      </xdr:nvSpPr>
      <xdr:spPr>
        <a:xfrm>
          <a:off x="10426700" y="856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112450</xdr:rowOff>
    </xdr:from>
    <xdr:ext cx="599010" cy="259045"/>
    <xdr:sp macro="" textlink="">
      <xdr:nvSpPr>
        <xdr:cNvPr id="357" name="普通建設事業費該当値テキスト">
          <a:extLst>
            <a:ext uri="{FF2B5EF4-FFF2-40B4-BE49-F238E27FC236}">
              <a16:creationId xmlns:a16="http://schemas.microsoft.com/office/drawing/2014/main" id="{00000000-0008-0000-0600-000065010000}"/>
            </a:ext>
          </a:extLst>
        </xdr:cNvPr>
        <xdr:cNvSpPr txBox="1"/>
      </xdr:nvSpPr>
      <xdr:spPr>
        <a:xfrm>
          <a:off x="10528300" y="8513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86385</xdr:rowOff>
    </xdr:from>
    <xdr:to>
      <xdr:col>50</xdr:col>
      <xdr:colOff>165100</xdr:colOff>
      <xdr:row>51</xdr:row>
      <xdr:rowOff>16535</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9588500" y="865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49</xdr:row>
      <xdr:rowOff>33062</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27095" y="843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49</xdr:row>
      <xdr:rowOff>129439</xdr:rowOff>
    </xdr:from>
    <xdr:to>
      <xdr:col>46</xdr:col>
      <xdr:colOff>38100</xdr:colOff>
      <xdr:row>50</xdr:row>
      <xdr:rowOff>59589</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8699500" y="853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48</xdr:row>
      <xdr:rowOff>76116</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50795" y="830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49</xdr:row>
      <xdr:rowOff>166071</xdr:rowOff>
    </xdr:from>
    <xdr:to>
      <xdr:col>41</xdr:col>
      <xdr:colOff>101600</xdr:colOff>
      <xdr:row>50</xdr:row>
      <xdr:rowOff>96221</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7810500" y="856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48</xdr:row>
      <xdr:rowOff>112748</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61795" y="834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37503</xdr:rowOff>
    </xdr:from>
    <xdr:to>
      <xdr:col>36</xdr:col>
      <xdr:colOff>165100</xdr:colOff>
      <xdr:row>51</xdr:row>
      <xdr:rowOff>139103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6921500" y="878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155630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672795" y="8556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a:extLst>
            <a:ext uri="{FF2B5EF4-FFF2-40B4-BE49-F238E27FC236}">
              <a16:creationId xmlns:a16="http://schemas.microsoft.com/office/drawing/2014/main" id="{00000000-0008-0000-0600-00006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a:extLst>
            <a:ext uri="{FF2B5EF4-FFF2-40B4-BE49-F238E27FC236}">
              <a16:creationId xmlns:a16="http://schemas.microsoft.com/office/drawing/2014/main" id="{00000000-0008-0000-0600-00007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75" name="直線コネクタ 374">
          <a:extLst>
            <a:ext uri="{FF2B5EF4-FFF2-40B4-BE49-F238E27FC236}">
              <a16:creationId xmlns:a16="http://schemas.microsoft.com/office/drawing/2014/main" id="{00000000-0008-0000-0600-000077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155376</xdr:rowOff>
    </xdr:from>
    <xdr:to>
      <xdr:col>54</xdr:col>
      <xdr:colOff>189865</xdr:colOff>
      <xdr:row>78</xdr:row>
      <xdr:rowOff>53680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1985426"/>
          <a:ext cx="1270" cy="144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57507</xdr:rowOff>
    </xdr:from>
    <xdr:ext cx="534377"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43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53680</xdr:rowOff>
    </xdr:from>
    <xdr:to>
      <xdr:col>55</xdr:col>
      <xdr:colOff>88900</xdr:colOff>
      <xdr:row>78</xdr:row>
      <xdr:rowOff>53680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42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102053</xdr:rowOff>
    </xdr:from>
    <xdr:ext cx="534377"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76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155376</xdr:rowOff>
    </xdr:from>
    <xdr:to>
      <xdr:col>55</xdr:col>
      <xdr:colOff>88900</xdr:colOff>
      <xdr:row>69</xdr:row>
      <xdr:rowOff>155376</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1985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111550</xdr:rowOff>
    </xdr:from>
    <xdr:to>
      <xdr:col>55</xdr:col>
      <xdr:colOff>0</xdr:colOff>
      <xdr:row>72</xdr:row>
      <xdr:rowOff>44276</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9639300" y="12284500"/>
          <a:ext cx="838200" cy="10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108475</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2795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130048</xdr:rowOff>
    </xdr:from>
    <xdr:to>
      <xdr:col>55</xdr:col>
      <xdr:colOff>50800</xdr:colOff>
      <xdr:row>75</xdr:row>
      <xdr:rowOff>60198</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281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28404</xdr:rowOff>
    </xdr:from>
    <xdr:to>
      <xdr:col>50</xdr:col>
      <xdr:colOff>114300</xdr:colOff>
      <xdr:row>71</xdr:row>
      <xdr:rowOff>111550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8750300" y="12029904"/>
          <a:ext cx="889000" cy="25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153202</xdr:rowOff>
    </xdr:from>
    <xdr:to>
      <xdr:col>50</xdr:col>
      <xdr:colOff>165100</xdr:colOff>
      <xdr:row>75</xdr:row>
      <xdr:rowOff>83352</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284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74479</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59411" y="1293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28404</xdr:rowOff>
    </xdr:from>
    <xdr:to>
      <xdr:col>45</xdr:col>
      <xdr:colOff>177800</xdr:colOff>
      <xdr:row>70</xdr:row>
      <xdr:rowOff>88102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7861300" y="12029904"/>
          <a:ext cx="889000" cy="5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116495</xdr:rowOff>
    </xdr:from>
    <xdr:to>
      <xdr:col>46</xdr:col>
      <xdr:colOff>38100</xdr:colOff>
      <xdr:row>76</xdr:row>
      <xdr:rowOff>46645</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29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37772</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06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88102</xdr:rowOff>
    </xdr:from>
    <xdr:to>
      <xdr:col>41</xdr:col>
      <xdr:colOff>50800</xdr:colOff>
      <xdr:row>79</xdr:row>
      <xdr:rowOff>72067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6972300" y="12089602"/>
          <a:ext cx="889000" cy="152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165415</xdr:rowOff>
    </xdr:from>
    <xdr:to>
      <xdr:col>41</xdr:col>
      <xdr:colOff>101600</xdr:colOff>
      <xdr:row>74</xdr:row>
      <xdr:rowOff>95565</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268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86692</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27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151177</xdr:rowOff>
    </xdr:from>
    <xdr:to>
      <xdr:col>36</xdr:col>
      <xdr:colOff>165100</xdr:colOff>
      <xdr:row>74</xdr:row>
      <xdr:rowOff>81327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266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97854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244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164926</xdr:rowOff>
    </xdr:from>
    <xdr:to>
      <xdr:col>55</xdr:col>
      <xdr:colOff>50800</xdr:colOff>
      <xdr:row>72</xdr:row>
      <xdr:rowOff>95076</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233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16353</xdr:rowOff>
    </xdr:from>
    <xdr:ext cx="534377"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218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60750</xdr:rowOff>
    </xdr:from>
    <xdr:to>
      <xdr:col>50</xdr:col>
      <xdr:colOff>165100</xdr:colOff>
      <xdr:row>71</xdr:row>
      <xdr:rowOff>162350</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22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70</xdr:row>
      <xdr:rowOff>7427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59411" y="1200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69</xdr:row>
      <xdr:rowOff>149054</xdr:rowOff>
    </xdr:from>
    <xdr:to>
      <xdr:col>46</xdr:col>
      <xdr:colOff>38100</xdr:colOff>
      <xdr:row>70</xdr:row>
      <xdr:rowOff>79204</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197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95731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17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37302</xdr:rowOff>
    </xdr:from>
    <xdr:to>
      <xdr:col>41</xdr:col>
      <xdr:colOff>101600</xdr:colOff>
      <xdr:row>70</xdr:row>
      <xdr:rowOff>138902</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203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155429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181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21267</xdr:rowOff>
    </xdr:from>
    <xdr:to>
      <xdr:col>36</xdr:col>
      <xdr:colOff>165100</xdr:colOff>
      <xdr:row>79</xdr:row>
      <xdr:rowOff>122867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56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113994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6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161283</xdr:rowOff>
    </xdr:from>
    <xdr:to>
      <xdr:col>54</xdr:col>
      <xdr:colOff>189865</xdr:colOff>
      <xdr:row>97</xdr:row>
      <xdr:rowOff>131147</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934683"/>
          <a:ext cx="1270" cy="827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134974</xdr:rowOff>
    </xdr:from>
    <xdr:ext cx="534377"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76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131147</xdr:rowOff>
    </xdr:from>
    <xdr:to>
      <xdr:col>55</xdr:col>
      <xdr:colOff>88900</xdr:colOff>
      <xdr:row>97</xdr:row>
      <xdr:rowOff>131147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761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107960</xdr:rowOff>
    </xdr:from>
    <xdr:ext cx="534377"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70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161283</xdr:rowOff>
    </xdr:from>
    <xdr:to>
      <xdr:col>55</xdr:col>
      <xdr:colOff>88900</xdr:colOff>
      <xdr:row>92</xdr:row>
      <xdr:rowOff>161283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93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42221</xdr:rowOff>
    </xdr:from>
    <xdr:to>
      <xdr:col>55</xdr:col>
      <xdr:colOff>0</xdr:colOff>
      <xdr:row>95</xdr:row>
      <xdr:rowOff>124574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9639300" y="16329971"/>
          <a:ext cx="838200" cy="8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50029</xdr:rowOff>
    </xdr:from>
    <xdr:ext cx="534377"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33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71602</xdr:rowOff>
    </xdr:from>
    <xdr:to>
      <xdr:col>55</xdr:col>
      <xdr:colOff>50800</xdr:colOff>
      <xdr:row>96</xdr:row>
      <xdr:rowOff>1752</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35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124574</xdr:rowOff>
    </xdr:from>
    <xdr:to>
      <xdr:col>50</xdr:col>
      <xdr:colOff>114300</xdr:colOff>
      <xdr:row>95</xdr:row>
      <xdr:rowOff>128994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8750300" y="16412324"/>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4699</xdr:rowOff>
    </xdr:from>
    <xdr:to>
      <xdr:col>50</xdr:col>
      <xdr:colOff>165100</xdr:colOff>
      <xdr:row>96</xdr:row>
      <xdr:rowOff>106299</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46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97426</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59411" y="1655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55004</xdr:rowOff>
    </xdr:from>
    <xdr:to>
      <xdr:col>45</xdr:col>
      <xdr:colOff>177800</xdr:colOff>
      <xdr:row>95</xdr:row>
      <xdr:rowOff>128994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7861300" y="16342754"/>
          <a:ext cx="889000" cy="7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11043</xdr:rowOff>
    </xdr:from>
    <xdr:to>
      <xdr:col>46</xdr:col>
      <xdr:colOff>38100</xdr:colOff>
      <xdr:row>96</xdr:row>
      <xdr:rowOff>112643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47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103770</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83111" y="1656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118230</xdr:rowOff>
    </xdr:from>
    <xdr:to>
      <xdr:col>41</xdr:col>
      <xdr:colOff>50800</xdr:colOff>
      <xdr:row>95</xdr:row>
      <xdr:rowOff>55004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972300" y="15548730"/>
          <a:ext cx="889000" cy="79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87509</xdr:rowOff>
    </xdr:from>
    <xdr:to>
      <xdr:col>41</xdr:col>
      <xdr:colOff>101600</xdr:colOff>
      <xdr:row>96</xdr:row>
      <xdr:rowOff>17659</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7810500" y="1637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8786</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594111" y="1646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169044</xdr:rowOff>
    </xdr:from>
    <xdr:to>
      <xdr:col>36</xdr:col>
      <xdr:colOff>165100</xdr:colOff>
      <xdr:row>96</xdr:row>
      <xdr:rowOff>99194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6921500" y="1645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90321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05111" y="165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162871</xdr:rowOff>
    </xdr:from>
    <xdr:to>
      <xdr:col>55</xdr:col>
      <xdr:colOff>50800</xdr:colOff>
      <xdr:row>95</xdr:row>
      <xdr:rowOff>93021</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10426700" y="1627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14298</xdr:rowOff>
    </xdr:from>
    <xdr:ext cx="534377" cy="259045"/>
    <xdr:sp macro="" textlink="">
      <xdr:nvSpPr>
        <xdr:cNvPr id="470" name="普通建設事業費 （ うち更新整備　）該当値テキスト">
          <a:extLst>
            <a:ext uri="{FF2B5EF4-FFF2-40B4-BE49-F238E27FC236}">
              <a16:creationId xmlns:a16="http://schemas.microsoft.com/office/drawing/2014/main" id="{00000000-0008-0000-0600-0000D6010000}"/>
            </a:ext>
          </a:extLst>
        </xdr:cNvPr>
        <xdr:cNvSpPr txBox="1"/>
      </xdr:nvSpPr>
      <xdr:spPr>
        <a:xfrm>
          <a:off x="10528300" y="1613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73774</xdr:rowOff>
    </xdr:from>
    <xdr:to>
      <xdr:col>50</xdr:col>
      <xdr:colOff>165100</xdr:colOff>
      <xdr:row>96</xdr:row>
      <xdr:rowOff>3924</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9588500" y="1636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20451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59411" y="1613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78194</xdr:rowOff>
    </xdr:from>
    <xdr:to>
      <xdr:col>46</xdr:col>
      <xdr:colOff>38100</xdr:colOff>
      <xdr:row>96</xdr:row>
      <xdr:rowOff>8344</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8699500" y="1636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24871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4204</xdr:rowOff>
    </xdr:from>
    <xdr:to>
      <xdr:col>41</xdr:col>
      <xdr:colOff>101600</xdr:colOff>
      <xdr:row>95</xdr:row>
      <xdr:rowOff>105804</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7810500" y="1629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122331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06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67430</xdr:rowOff>
    </xdr:from>
    <xdr:to>
      <xdr:col>36</xdr:col>
      <xdr:colOff>165100</xdr:colOff>
      <xdr:row>90</xdr:row>
      <xdr:rowOff>169030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6921500" y="154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14107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527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5" name="災害復旧事業費グラフ枠">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2025</xdr:rowOff>
    </xdr:from>
    <xdr:to>
      <xdr:col>85</xdr:col>
      <xdr:colOff>126364</xdr:colOff>
      <xdr:row>37</xdr:row>
      <xdr:rowOff>106381</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flipV="1">
          <a:off x="16317595" y="5316975"/>
          <a:ext cx="1269" cy="1133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110208</xdr:rowOff>
    </xdr:from>
    <xdr:ext cx="469744" cy="259045"/>
    <xdr:sp macro="" textlink="">
      <xdr:nvSpPr>
        <xdr:cNvPr id="497" name="災害復旧事業費最小値テキスト">
          <a:extLst>
            <a:ext uri="{FF2B5EF4-FFF2-40B4-BE49-F238E27FC236}">
              <a16:creationId xmlns:a16="http://schemas.microsoft.com/office/drawing/2014/main" id="{00000000-0008-0000-0600-0000F1010000}"/>
            </a:ext>
          </a:extLst>
        </xdr:cNvPr>
        <xdr:cNvSpPr txBox="1"/>
      </xdr:nvSpPr>
      <xdr:spPr>
        <a:xfrm>
          <a:off x="16370300" y="645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106381</xdr:rowOff>
    </xdr:from>
    <xdr:to>
      <xdr:col>86</xdr:col>
      <xdr:colOff>25400</xdr:colOff>
      <xdr:row>37</xdr:row>
      <xdr:rowOff>106381</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6230600" y="645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120152</xdr:rowOff>
    </xdr:from>
    <xdr:ext cx="534377" cy="259045"/>
    <xdr:sp macro="" textlink="">
      <xdr:nvSpPr>
        <xdr:cNvPr id="499" name="災害復旧事業費最大値テキスト">
          <a:extLst>
            <a:ext uri="{FF2B5EF4-FFF2-40B4-BE49-F238E27FC236}">
              <a16:creationId xmlns:a16="http://schemas.microsoft.com/office/drawing/2014/main" id="{00000000-0008-0000-0600-0000F3010000}"/>
            </a:ext>
          </a:extLst>
        </xdr:cNvPr>
        <xdr:cNvSpPr txBox="1"/>
      </xdr:nvSpPr>
      <xdr:spPr>
        <a:xfrm>
          <a:off x="16370300" y="509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2025</xdr:rowOff>
    </xdr:from>
    <xdr:to>
      <xdr:col>86</xdr:col>
      <xdr:colOff>25400</xdr:colOff>
      <xdr:row>31</xdr:row>
      <xdr:rowOff>2025</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6230600" y="531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25514</xdr:rowOff>
    </xdr:from>
    <xdr:to>
      <xdr:col>85</xdr:col>
      <xdr:colOff>127000</xdr:colOff>
      <xdr:row>37</xdr:row>
      <xdr:rowOff>64148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5481300" y="6197714"/>
          <a:ext cx="838200" cy="21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118864</xdr:rowOff>
    </xdr:from>
    <xdr:ext cx="469744" cy="259045"/>
    <xdr:sp macro="" textlink="">
      <xdr:nvSpPr>
        <xdr:cNvPr id="502" name="災害復旧事業費平均値テキスト">
          <a:extLst>
            <a:ext uri="{FF2B5EF4-FFF2-40B4-BE49-F238E27FC236}">
              <a16:creationId xmlns:a16="http://schemas.microsoft.com/office/drawing/2014/main" id="{00000000-0008-0000-0600-0000F6010000}"/>
            </a:ext>
          </a:extLst>
        </xdr:cNvPr>
        <xdr:cNvSpPr txBox="1"/>
      </xdr:nvSpPr>
      <xdr:spPr>
        <a:xfrm>
          <a:off x="16370300" y="5948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95987</xdr:rowOff>
    </xdr:from>
    <xdr:to>
      <xdr:col>85</xdr:col>
      <xdr:colOff>177800</xdr:colOff>
      <xdr:row>36</xdr:row>
      <xdr:rowOff>26137</xdr:rowOff>
    </xdr:to>
    <xdr:sp macro="" textlink="">
      <xdr:nvSpPr>
        <xdr:cNvPr id="503" name="フローチャート: 判断 502">
          <a:extLst>
            <a:ext uri="{FF2B5EF4-FFF2-40B4-BE49-F238E27FC236}">
              <a16:creationId xmlns:a16="http://schemas.microsoft.com/office/drawing/2014/main" id="{00000000-0008-0000-0600-0000F7010000}"/>
            </a:ext>
          </a:extLst>
        </xdr:cNvPr>
        <xdr:cNvSpPr/>
      </xdr:nvSpPr>
      <xdr:spPr>
        <a:xfrm>
          <a:off x="16268700" y="609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25514</xdr:rowOff>
    </xdr:from>
    <xdr:to>
      <xdr:col>81</xdr:col>
      <xdr:colOff>50800</xdr:colOff>
      <xdr:row>37</xdr:row>
      <xdr:rowOff>82950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4592300" y="6197714"/>
          <a:ext cx="889000" cy="22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148279</xdr:rowOff>
    </xdr:from>
    <xdr:to>
      <xdr:col>81</xdr:col>
      <xdr:colOff>101600</xdr:colOff>
      <xdr:row>34</xdr:row>
      <xdr:rowOff>78429</xdr:rowOff>
    </xdr:to>
    <xdr:sp macro="" textlink="">
      <xdr:nvSpPr>
        <xdr:cNvPr id="505" name="フローチャート: 判断 504">
          <a:extLst>
            <a:ext uri="{FF2B5EF4-FFF2-40B4-BE49-F238E27FC236}">
              <a16:creationId xmlns:a16="http://schemas.microsoft.com/office/drawing/2014/main" id="{00000000-0008-0000-0600-0000F9010000}"/>
            </a:ext>
          </a:extLst>
        </xdr:cNvPr>
        <xdr:cNvSpPr/>
      </xdr:nvSpPr>
      <xdr:spPr>
        <a:xfrm>
          <a:off x="15430500" y="580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32</xdr:row>
      <xdr:rowOff>94956</xdr:rowOff>
    </xdr:from>
    <xdr:ext cx="534377"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5201411" y="558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82950</xdr:rowOff>
    </xdr:from>
    <xdr:to>
      <xdr:col>76</xdr:col>
      <xdr:colOff>114300</xdr:colOff>
      <xdr:row>37</xdr:row>
      <xdr:rowOff>141586</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3703300" y="6426600"/>
          <a:ext cx="889000" cy="5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120275</xdr:rowOff>
    </xdr:from>
    <xdr:to>
      <xdr:col>76</xdr:col>
      <xdr:colOff>165100</xdr:colOff>
      <xdr:row>35</xdr:row>
      <xdr:rowOff>50425</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4541500" y="594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66952</xdr:rowOff>
    </xdr:from>
    <xdr:ext cx="469744"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4357428" y="572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71691</xdr:rowOff>
    </xdr:from>
    <xdr:to>
      <xdr:col>71</xdr:col>
      <xdr:colOff>177800</xdr:colOff>
      <xdr:row>37</xdr:row>
      <xdr:rowOff>141586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814300" y="6415341"/>
          <a:ext cx="889000" cy="6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104445</xdr:rowOff>
    </xdr:from>
    <xdr:to>
      <xdr:col>72</xdr:col>
      <xdr:colOff>38100</xdr:colOff>
      <xdr:row>35</xdr:row>
      <xdr:rowOff>34595</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3652500" y="593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33</xdr:row>
      <xdr:rowOff>51122</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3468428" y="57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31236</xdr:rowOff>
    </xdr:from>
    <xdr:to>
      <xdr:col>67</xdr:col>
      <xdr:colOff>101600</xdr:colOff>
      <xdr:row>35</xdr:row>
      <xdr:rowOff>132836</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2763500" y="603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33</xdr:row>
      <xdr:rowOff>149363</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2579428" y="580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13348</xdr:rowOff>
    </xdr:from>
    <xdr:to>
      <xdr:col>85</xdr:col>
      <xdr:colOff>177800</xdr:colOff>
      <xdr:row>37</xdr:row>
      <xdr:rowOff>114948</xdr:rowOff>
    </xdr:to>
    <xdr:sp macro="" textlink="">
      <xdr:nvSpPr>
        <xdr:cNvPr id="520" name="楕円 519">
          <a:extLst>
            <a:ext uri="{FF2B5EF4-FFF2-40B4-BE49-F238E27FC236}">
              <a16:creationId xmlns:a16="http://schemas.microsoft.com/office/drawing/2014/main" id="{00000000-0008-0000-0600-000008020000}"/>
            </a:ext>
          </a:extLst>
        </xdr:cNvPr>
        <xdr:cNvSpPr/>
      </xdr:nvSpPr>
      <xdr:spPr>
        <a:xfrm>
          <a:off x="16268700" y="635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99725</xdr:rowOff>
    </xdr:from>
    <xdr:ext cx="469744" cy="259045"/>
    <xdr:sp macro="" textlink="">
      <xdr:nvSpPr>
        <xdr:cNvPr id="521" name="災害復旧事業費該当値テキスト">
          <a:extLst>
            <a:ext uri="{FF2B5EF4-FFF2-40B4-BE49-F238E27FC236}">
              <a16:creationId xmlns:a16="http://schemas.microsoft.com/office/drawing/2014/main" id="{00000000-0008-0000-0600-000009020000}"/>
            </a:ext>
          </a:extLst>
        </xdr:cNvPr>
        <xdr:cNvSpPr txBox="1"/>
      </xdr:nvSpPr>
      <xdr:spPr>
        <a:xfrm>
          <a:off x="16370300" y="627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146164</xdr:rowOff>
    </xdr:from>
    <xdr:to>
      <xdr:col>81</xdr:col>
      <xdr:colOff>101600</xdr:colOff>
      <xdr:row>36</xdr:row>
      <xdr:rowOff>76314</xdr:rowOff>
    </xdr:to>
    <xdr:sp macro="" textlink="">
      <xdr:nvSpPr>
        <xdr:cNvPr id="522" name="楕円 521">
          <a:extLst>
            <a:ext uri="{FF2B5EF4-FFF2-40B4-BE49-F238E27FC236}">
              <a16:creationId xmlns:a16="http://schemas.microsoft.com/office/drawing/2014/main" id="{00000000-0008-0000-0600-00000A020000}"/>
            </a:ext>
          </a:extLst>
        </xdr:cNvPr>
        <xdr:cNvSpPr/>
      </xdr:nvSpPr>
      <xdr:spPr>
        <a:xfrm>
          <a:off x="15430500" y="614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67441</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33728" y="623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32150</xdr:rowOff>
    </xdr:from>
    <xdr:to>
      <xdr:col>76</xdr:col>
      <xdr:colOff>165100</xdr:colOff>
      <xdr:row>37</xdr:row>
      <xdr:rowOff>133750</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4541500" y="63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124877</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6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90786</xdr:rowOff>
    </xdr:from>
    <xdr:to>
      <xdr:col>72</xdr:col>
      <xdr:colOff>38100</xdr:colOff>
      <xdr:row>38</xdr:row>
      <xdr:rowOff>20936</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3652500" y="643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12063</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4017" y="6527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20891</xdr:rowOff>
    </xdr:from>
    <xdr:to>
      <xdr:col>67</xdr:col>
      <xdr:colOff>101600</xdr:colOff>
      <xdr:row>37</xdr:row>
      <xdr:rowOff>122491</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2763500" y="636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113618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5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a:extLst>
            <a:ext uri="{FF2B5EF4-FFF2-40B4-BE49-F238E27FC236}">
              <a16:creationId xmlns:a16="http://schemas.microsoft.com/office/drawing/2014/main" id="{00000000-0008-0000-0600-00002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a:extLst>
            <a:ext uri="{FF2B5EF4-FFF2-40B4-BE49-F238E27FC236}">
              <a16:creationId xmlns:a16="http://schemas.microsoft.com/office/drawing/2014/main" id="{00000000-0008-0000-0600-00002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a:extLst>
            <a:ext uri="{FF2B5EF4-FFF2-40B4-BE49-F238E27FC236}">
              <a16:creationId xmlns:a16="http://schemas.microsoft.com/office/drawing/2014/main" id="{00000000-0008-0000-0600-00002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a:extLst>
            <a:ext uri="{FF2B5EF4-FFF2-40B4-BE49-F238E27FC236}">
              <a16:creationId xmlns:a16="http://schemas.microsoft.com/office/drawing/2014/main" id="{00000000-0008-0000-0600-00002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a:extLst>
            <a:ext uri="{FF2B5EF4-FFF2-40B4-BE49-F238E27FC236}">
              <a16:creationId xmlns:a16="http://schemas.microsoft.com/office/drawing/2014/main" id="{00000000-0008-0000-0600-00002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a:extLst>
            <a:ext uri="{FF2B5EF4-FFF2-40B4-BE49-F238E27FC236}">
              <a16:creationId xmlns:a16="http://schemas.microsoft.com/office/drawing/2014/main" id="{00000000-0008-0000-0600-00003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a:extLst>
            <a:ext uri="{FF2B5EF4-FFF2-40B4-BE49-F238E27FC236}">
              <a16:creationId xmlns:a16="http://schemas.microsoft.com/office/drawing/2014/main" id="{00000000-0008-0000-0600-00004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9" name="正方形/長方形 578">
          <a:extLst>
            <a:ext uri="{FF2B5EF4-FFF2-40B4-BE49-F238E27FC236}">
              <a16:creationId xmlns:a16="http://schemas.microsoft.com/office/drawing/2014/main" id="{00000000-0008-0000-0600-000043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24343</xdr:rowOff>
    </xdr:from>
    <xdr:to>
      <xdr:col>85</xdr:col>
      <xdr:colOff>126364</xdr:colOff>
      <xdr:row>78</xdr:row>
      <xdr:rowOff>106668</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flipV="1">
          <a:off x="16317595" y="12368743"/>
          <a:ext cx="1269" cy="111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110495</xdr:rowOff>
    </xdr:from>
    <xdr:ext cx="534377" cy="259045"/>
    <xdr:sp macro="" textlink="">
      <xdr:nvSpPr>
        <xdr:cNvPr id="604" name="公債費最小値テキスト">
          <a:extLst>
            <a:ext uri="{FF2B5EF4-FFF2-40B4-BE49-F238E27FC236}">
              <a16:creationId xmlns:a16="http://schemas.microsoft.com/office/drawing/2014/main" id="{00000000-0008-0000-0600-00005C020000}"/>
            </a:ext>
          </a:extLst>
        </xdr:cNvPr>
        <xdr:cNvSpPr txBox="1"/>
      </xdr:nvSpPr>
      <xdr:spPr>
        <a:xfrm>
          <a:off x="16370300" y="1348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106668</xdr:rowOff>
    </xdr:from>
    <xdr:to>
      <xdr:col>86</xdr:col>
      <xdr:colOff>25400</xdr:colOff>
      <xdr:row>78</xdr:row>
      <xdr:rowOff>106668</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6230600" y="1347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142470</xdr:rowOff>
    </xdr:from>
    <xdr:ext cx="534377" cy="259045"/>
    <xdr:sp macro="" textlink="">
      <xdr:nvSpPr>
        <xdr:cNvPr id="606" name="公債費最大値テキスト">
          <a:extLst>
            <a:ext uri="{FF2B5EF4-FFF2-40B4-BE49-F238E27FC236}">
              <a16:creationId xmlns:a16="http://schemas.microsoft.com/office/drawing/2014/main" id="{00000000-0008-0000-0600-00005E020000}"/>
            </a:ext>
          </a:extLst>
        </xdr:cNvPr>
        <xdr:cNvSpPr txBox="1"/>
      </xdr:nvSpPr>
      <xdr:spPr>
        <a:xfrm>
          <a:off x="16370300" y="1214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24343</xdr:rowOff>
    </xdr:from>
    <xdr:to>
      <xdr:col>86</xdr:col>
      <xdr:colOff>25400</xdr:colOff>
      <xdr:row>72</xdr:row>
      <xdr:rowOff>24343</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6230600" y="1236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24343</xdr:rowOff>
    </xdr:from>
    <xdr:to>
      <xdr:col>85</xdr:col>
      <xdr:colOff>127000</xdr:colOff>
      <xdr:row>72</xdr:row>
      <xdr:rowOff>113526</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5481300" y="12368743"/>
          <a:ext cx="838200" cy="8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113276</xdr:rowOff>
    </xdr:from>
    <xdr:ext cx="534377" cy="259045"/>
    <xdr:sp macro="" textlink="">
      <xdr:nvSpPr>
        <xdr:cNvPr id="609" name="公債費平均値テキスト">
          <a:extLst>
            <a:ext uri="{FF2B5EF4-FFF2-40B4-BE49-F238E27FC236}">
              <a16:creationId xmlns:a16="http://schemas.microsoft.com/office/drawing/2014/main" id="{00000000-0008-0000-0600-000061020000}"/>
            </a:ext>
          </a:extLst>
        </xdr:cNvPr>
        <xdr:cNvSpPr txBox="1"/>
      </xdr:nvSpPr>
      <xdr:spPr>
        <a:xfrm>
          <a:off x="16370300" y="1297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134848</xdr:rowOff>
    </xdr:from>
    <xdr:to>
      <xdr:col>85</xdr:col>
      <xdr:colOff>177800</xdr:colOff>
      <xdr:row>76</xdr:row>
      <xdr:rowOff>64998</xdr:rowOff>
    </xdr:to>
    <xdr:sp macro="" textlink="">
      <xdr:nvSpPr>
        <xdr:cNvPr id="610" name="フローチャート: 判断 609">
          <a:extLst>
            <a:ext uri="{FF2B5EF4-FFF2-40B4-BE49-F238E27FC236}">
              <a16:creationId xmlns:a16="http://schemas.microsoft.com/office/drawing/2014/main" id="{00000000-0008-0000-0600-000062020000}"/>
            </a:ext>
          </a:extLst>
        </xdr:cNvPr>
        <xdr:cNvSpPr/>
      </xdr:nvSpPr>
      <xdr:spPr>
        <a:xfrm>
          <a:off x="16268700" y="129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67634</xdr:rowOff>
    </xdr:from>
    <xdr:to>
      <xdr:col>81</xdr:col>
      <xdr:colOff>50800</xdr:colOff>
      <xdr:row>72</xdr:row>
      <xdr:rowOff>113526</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4592300" y="12069134"/>
          <a:ext cx="889000" cy="38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113361</xdr:rowOff>
    </xdr:from>
    <xdr:to>
      <xdr:col>81</xdr:col>
      <xdr:colOff>101600</xdr:colOff>
      <xdr:row>76</xdr:row>
      <xdr:rowOff>43511</xdr:rowOff>
    </xdr:to>
    <xdr:sp macro="" textlink="">
      <xdr:nvSpPr>
        <xdr:cNvPr id="612" name="フローチャート: 判断 611">
          <a:extLst>
            <a:ext uri="{FF2B5EF4-FFF2-40B4-BE49-F238E27FC236}">
              <a16:creationId xmlns:a16="http://schemas.microsoft.com/office/drawing/2014/main" id="{00000000-0008-0000-0600-000064020000}"/>
            </a:ext>
          </a:extLst>
        </xdr:cNvPr>
        <xdr:cNvSpPr/>
      </xdr:nvSpPr>
      <xdr:spPr>
        <a:xfrm>
          <a:off x="15430500" y="129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34638</xdr:rowOff>
    </xdr:from>
    <xdr:ext cx="534377"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5201411" y="1306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67634</xdr:rowOff>
    </xdr:from>
    <xdr:to>
      <xdr:col>76</xdr:col>
      <xdr:colOff>114300</xdr:colOff>
      <xdr:row>71</xdr:row>
      <xdr:rowOff>133985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3703300" y="12069134"/>
          <a:ext cx="889000" cy="23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30178</xdr:rowOff>
    </xdr:from>
    <xdr:to>
      <xdr:col>76</xdr:col>
      <xdr:colOff>165100</xdr:colOff>
      <xdr:row>75</xdr:row>
      <xdr:rowOff>131778</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4541500" y="128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122905</xdr:rowOff>
    </xdr:from>
    <xdr:ext cx="534377"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4325111" y="1298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95809</xdr:rowOff>
    </xdr:from>
    <xdr:to>
      <xdr:col>71</xdr:col>
      <xdr:colOff>177800</xdr:colOff>
      <xdr:row>71</xdr:row>
      <xdr:rowOff>133985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814300" y="12097309"/>
          <a:ext cx="889000" cy="20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71041</xdr:rowOff>
    </xdr:from>
    <xdr:to>
      <xdr:col>72</xdr:col>
      <xdr:colOff>38100</xdr:colOff>
      <xdr:row>75</xdr:row>
      <xdr:rowOff>1191</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3652500" y="12758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163768</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3436111" y="128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164995</xdr:rowOff>
    </xdr:from>
    <xdr:to>
      <xdr:col>67</xdr:col>
      <xdr:colOff>101600</xdr:colOff>
      <xdr:row>73</xdr:row>
      <xdr:rowOff>95145</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2763500" y="1250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86272</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547111" y="1260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144993</xdr:rowOff>
    </xdr:from>
    <xdr:to>
      <xdr:col>85</xdr:col>
      <xdr:colOff>177800</xdr:colOff>
      <xdr:row>72</xdr:row>
      <xdr:rowOff>75143</xdr:rowOff>
    </xdr:to>
    <xdr:sp macro="" textlink="">
      <xdr:nvSpPr>
        <xdr:cNvPr id="627" name="楕円 626">
          <a:extLst>
            <a:ext uri="{FF2B5EF4-FFF2-40B4-BE49-F238E27FC236}">
              <a16:creationId xmlns:a16="http://schemas.microsoft.com/office/drawing/2014/main" id="{00000000-0008-0000-0600-000073020000}"/>
            </a:ext>
          </a:extLst>
        </xdr:cNvPr>
        <xdr:cNvSpPr/>
      </xdr:nvSpPr>
      <xdr:spPr>
        <a:xfrm>
          <a:off x="16268700" y="1231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98020</xdr:rowOff>
    </xdr:from>
    <xdr:ext cx="534377" cy="259045"/>
    <xdr:sp macro="" textlink="">
      <xdr:nvSpPr>
        <xdr:cNvPr id="628" name="公債費該当値テキスト">
          <a:extLst>
            <a:ext uri="{FF2B5EF4-FFF2-40B4-BE49-F238E27FC236}">
              <a16:creationId xmlns:a16="http://schemas.microsoft.com/office/drawing/2014/main" id="{00000000-0008-0000-0600-000074020000}"/>
            </a:ext>
          </a:extLst>
        </xdr:cNvPr>
        <xdr:cNvSpPr txBox="1"/>
      </xdr:nvSpPr>
      <xdr:spPr>
        <a:xfrm>
          <a:off x="16370300" y="122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62726</xdr:rowOff>
    </xdr:from>
    <xdr:to>
      <xdr:col>81</xdr:col>
      <xdr:colOff>101600</xdr:colOff>
      <xdr:row>72</xdr:row>
      <xdr:rowOff>164326</xdr:rowOff>
    </xdr:to>
    <xdr:sp macro="" textlink="">
      <xdr:nvSpPr>
        <xdr:cNvPr id="629" name="楕円 628">
          <a:extLst>
            <a:ext uri="{FF2B5EF4-FFF2-40B4-BE49-F238E27FC236}">
              <a16:creationId xmlns:a16="http://schemas.microsoft.com/office/drawing/2014/main" id="{00000000-0008-0000-0600-000075020000}"/>
            </a:ext>
          </a:extLst>
        </xdr:cNvPr>
        <xdr:cNvSpPr/>
      </xdr:nvSpPr>
      <xdr:spPr>
        <a:xfrm>
          <a:off x="15430500" y="124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71</xdr:row>
      <xdr:rowOff>9403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01411" y="1218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16834</xdr:rowOff>
    </xdr:from>
    <xdr:to>
      <xdr:col>76</xdr:col>
      <xdr:colOff>165100</xdr:colOff>
      <xdr:row>70</xdr:row>
      <xdr:rowOff>118434</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4541500" y="1201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68</xdr:row>
      <xdr:rowOff>134961</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292795" y="1179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83185</xdr:rowOff>
    </xdr:from>
    <xdr:to>
      <xdr:col>72</xdr:col>
      <xdr:colOff>38100</xdr:colOff>
      <xdr:row>72</xdr:row>
      <xdr:rowOff>13335</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3652500" y="1225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29862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03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45009</xdr:rowOff>
    </xdr:from>
    <xdr:to>
      <xdr:col>67</xdr:col>
      <xdr:colOff>101600</xdr:colOff>
      <xdr:row>70</xdr:row>
      <xdr:rowOff>146609</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2763500" y="1204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68</xdr:row>
      <xdr:rowOff>163136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14795" y="1182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7" name="積立金グラフ枠">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115088</xdr:rowOff>
    </xdr:from>
    <xdr:to>
      <xdr:col>85</xdr:col>
      <xdr:colOff>126364</xdr:colOff>
      <xdr:row>98</xdr:row>
      <xdr:rowOff>48870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flipV="1">
          <a:off x="16317595" y="15545588"/>
          <a:ext cx="1269" cy="130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52697</xdr:rowOff>
    </xdr:from>
    <xdr:ext cx="469744" cy="259045"/>
    <xdr:sp macro="" textlink="">
      <xdr:nvSpPr>
        <xdr:cNvPr id="659" name="積立金最小値テキスト">
          <a:extLst>
            <a:ext uri="{FF2B5EF4-FFF2-40B4-BE49-F238E27FC236}">
              <a16:creationId xmlns:a16="http://schemas.microsoft.com/office/drawing/2014/main" id="{00000000-0008-0000-0600-000093020000}"/>
            </a:ext>
          </a:extLst>
        </xdr:cNvPr>
        <xdr:cNvSpPr txBox="1"/>
      </xdr:nvSpPr>
      <xdr:spPr>
        <a:xfrm>
          <a:off x="16370300" y="1685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48870</xdr:rowOff>
    </xdr:from>
    <xdr:to>
      <xdr:col>86</xdr:col>
      <xdr:colOff>25400</xdr:colOff>
      <xdr:row>98</xdr:row>
      <xdr:rowOff>48870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6230600" y="1685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61765</xdr:rowOff>
    </xdr:from>
    <xdr:ext cx="534377" cy="259045"/>
    <xdr:sp macro="" textlink="">
      <xdr:nvSpPr>
        <xdr:cNvPr id="661" name="積立金最大値テキスト">
          <a:extLst>
            <a:ext uri="{FF2B5EF4-FFF2-40B4-BE49-F238E27FC236}">
              <a16:creationId xmlns:a16="http://schemas.microsoft.com/office/drawing/2014/main" id="{00000000-0008-0000-0600-000095020000}"/>
            </a:ext>
          </a:extLst>
        </xdr:cNvPr>
        <xdr:cNvSpPr txBox="1"/>
      </xdr:nvSpPr>
      <xdr:spPr>
        <a:xfrm>
          <a:off x="16370300" y="1532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115088</xdr:rowOff>
    </xdr:from>
    <xdr:to>
      <xdr:col>86</xdr:col>
      <xdr:colOff>25400</xdr:colOff>
      <xdr:row>90</xdr:row>
      <xdr:rowOff>115088</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6230600" y="1554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21513</xdr:rowOff>
    </xdr:from>
    <xdr:to>
      <xdr:col>85</xdr:col>
      <xdr:colOff>127000</xdr:colOff>
      <xdr:row>97</xdr:row>
      <xdr:rowOff>89560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5481300" y="16652163"/>
          <a:ext cx="838200" cy="6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46702</xdr:rowOff>
    </xdr:from>
    <xdr:ext cx="469744" cy="259045"/>
    <xdr:sp macro="" textlink="">
      <xdr:nvSpPr>
        <xdr:cNvPr id="664" name="積立金平均値テキスト">
          <a:extLst>
            <a:ext uri="{FF2B5EF4-FFF2-40B4-BE49-F238E27FC236}">
              <a16:creationId xmlns:a16="http://schemas.microsoft.com/office/drawing/2014/main" id="{00000000-0008-0000-0600-000098020000}"/>
            </a:ext>
          </a:extLst>
        </xdr:cNvPr>
        <xdr:cNvSpPr txBox="1"/>
      </xdr:nvSpPr>
      <xdr:spPr>
        <a:xfrm>
          <a:off x="16370300" y="16334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23825</xdr:rowOff>
    </xdr:from>
    <xdr:to>
      <xdr:col>85</xdr:col>
      <xdr:colOff>177800</xdr:colOff>
      <xdr:row>96</xdr:row>
      <xdr:rowOff>125425</xdr:rowOff>
    </xdr:to>
    <xdr:sp macro="" textlink="">
      <xdr:nvSpPr>
        <xdr:cNvPr id="665" name="フローチャート: 判断 664">
          <a:extLst>
            <a:ext uri="{FF2B5EF4-FFF2-40B4-BE49-F238E27FC236}">
              <a16:creationId xmlns:a16="http://schemas.microsoft.com/office/drawing/2014/main" id="{00000000-0008-0000-0600-000099020000}"/>
            </a:ext>
          </a:extLst>
        </xdr:cNvPr>
        <xdr:cNvSpPr/>
      </xdr:nvSpPr>
      <xdr:spPr>
        <a:xfrm>
          <a:off x="16268700" y="164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20143</xdr:rowOff>
    </xdr:from>
    <xdr:to>
      <xdr:col>81</xdr:col>
      <xdr:colOff>50800</xdr:colOff>
      <xdr:row>97</xdr:row>
      <xdr:rowOff>21513</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4592300" y="16307893"/>
          <a:ext cx="889000" cy="34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59410</xdr:rowOff>
    </xdr:from>
    <xdr:to>
      <xdr:col>81</xdr:col>
      <xdr:colOff>101600</xdr:colOff>
      <xdr:row>96</xdr:row>
      <xdr:rowOff>161010</xdr:rowOff>
    </xdr:to>
    <xdr:sp macro="" textlink="">
      <xdr:nvSpPr>
        <xdr:cNvPr id="667" name="フローチャート: 判断 666">
          <a:extLst>
            <a:ext uri="{FF2B5EF4-FFF2-40B4-BE49-F238E27FC236}">
              <a16:creationId xmlns:a16="http://schemas.microsoft.com/office/drawing/2014/main" id="{00000000-0008-0000-0600-00009B020000}"/>
            </a:ext>
          </a:extLst>
        </xdr:cNvPr>
        <xdr:cNvSpPr/>
      </xdr:nvSpPr>
      <xdr:spPr>
        <a:xfrm>
          <a:off x="15430500" y="165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95</xdr:row>
      <xdr:rowOff>6087</xdr:rowOff>
    </xdr:from>
    <xdr:ext cx="469744"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5233728" y="1629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20143</xdr:rowOff>
    </xdr:from>
    <xdr:to>
      <xdr:col>76</xdr:col>
      <xdr:colOff>114300</xdr:colOff>
      <xdr:row>95</xdr:row>
      <xdr:rowOff>160655</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3703300" y="16307893"/>
          <a:ext cx="889000" cy="14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102006</xdr:rowOff>
    </xdr:from>
    <xdr:to>
      <xdr:col>76</xdr:col>
      <xdr:colOff>165100</xdr:colOff>
      <xdr:row>96</xdr:row>
      <xdr:rowOff>32156</xdr:rowOff>
    </xdr:to>
    <xdr:sp macro="" textlink="">
      <xdr:nvSpPr>
        <xdr:cNvPr id="670" name="フローチャート: 判断 669">
          <a:extLst>
            <a:ext uri="{FF2B5EF4-FFF2-40B4-BE49-F238E27FC236}">
              <a16:creationId xmlns:a16="http://schemas.microsoft.com/office/drawing/2014/main" id="{00000000-0008-0000-0600-00009E020000}"/>
            </a:ext>
          </a:extLst>
        </xdr:cNvPr>
        <xdr:cNvSpPr/>
      </xdr:nvSpPr>
      <xdr:spPr>
        <a:xfrm>
          <a:off x="14541500" y="1638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23283</xdr:rowOff>
    </xdr:from>
    <xdr:ext cx="469744"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4357428" y="1648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140996</xdr:rowOff>
    </xdr:from>
    <xdr:to>
      <xdr:col>71</xdr:col>
      <xdr:colOff>177800</xdr:colOff>
      <xdr:row>95</xdr:row>
      <xdr:rowOff>160655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814300" y="16257296"/>
          <a:ext cx="889000" cy="19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49961</xdr:rowOff>
    </xdr:from>
    <xdr:to>
      <xdr:col>72</xdr:col>
      <xdr:colOff>38100</xdr:colOff>
      <xdr:row>92</xdr:row>
      <xdr:rowOff>151561</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3652500" y="1582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168088</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3436111" y="1559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117399</xdr:rowOff>
    </xdr:from>
    <xdr:to>
      <xdr:col>67</xdr:col>
      <xdr:colOff>101600</xdr:colOff>
      <xdr:row>94</xdr:row>
      <xdr:rowOff>47549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2763500" y="1606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64076</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547111" y="1583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38760</xdr:rowOff>
    </xdr:from>
    <xdr:to>
      <xdr:col>85</xdr:col>
      <xdr:colOff>177800</xdr:colOff>
      <xdr:row>97</xdr:row>
      <xdr:rowOff>140360</xdr:rowOff>
    </xdr:to>
    <xdr:sp macro="" textlink="">
      <xdr:nvSpPr>
        <xdr:cNvPr id="682" name="楕円 681">
          <a:extLst>
            <a:ext uri="{FF2B5EF4-FFF2-40B4-BE49-F238E27FC236}">
              <a16:creationId xmlns:a16="http://schemas.microsoft.com/office/drawing/2014/main" id="{00000000-0008-0000-0600-0000AA020000}"/>
            </a:ext>
          </a:extLst>
        </xdr:cNvPr>
        <xdr:cNvSpPr/>
      </xdr:nvSpPr>
      <xdr:spPr>
        <a:xfrm>
          <a:off x="16268700" y="1666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17187</xdr:rowOff>
    </xdr:from>
    <xdr:ext cx="469744" cy="259045"/>
    <xdr:sp macro="" textlink="">
      <xdr:nvSpPr>
        <xdr:cNvPr id="683" name="積立金該当値テキスト">
          <a:extLst>
            <a:ext uri="{FF2B5EF4-FFF2-40B4-BE49-F238E27FC236}">
              <a16:creationId xmlns:a16="http://schemas.microsoft.com/office/drawing/2014/main" id="{00000000-0008-0000-0600-0000AB020000}"/>
            </a:ext>
          </a:extLst>
        </xdr:cNvPr>
        <xdr:cNvSpPr txBox="1"/>
      </xdr:nvSpPr>
      <xdr:spPr>
        <a:xfrm>
          <a:off x="16370300" y="1664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142163</xdr:rowOff>
    </xdr:from>
    <xdr:to>
      <xdr:col>81</xdr:col>
      <xdr:colOff>101600</xdr:colOff>
      <xdr:row>97</xdr:row>
      <xdr:rowOff>72313</xdr:rowOff>
    </xdr:to>
    <xdr:sp macro="" textlink="">
      <xdr:nvSpPr>
        <xdr:cNvPr id="684" name="楕円 683">
          <a:extLst>
            <a:ext uri="{FF2B5EF4-FFF2-40B4-BE49-F238E27FC236}">
              <a16:creationId xmlns:a16="http://schemas.microsoft.com/office/drawing/2014/main" id="{00000000-0008-0000-0600-0000AC020000}"/>
            </a:ext>
          </a:extLst>
        </xdr:cNvPr>
        <xdr:cNvSpPr/>
      </xdr:nvSpPr>
      <xdr:spPr>
        <a:xfrm>
          <a:off x="15430500" y="1660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97</xdr:row>
      <xdr:rowOff>63440</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33728" y="16694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140793</xdr:rowOff>
    </xdr:from>
    <xdr:to>
      <xdr:col>76</xdr:col>
      <xdr:colOff>165100</xdr:colOff>
      <xdr:row>95</xdr:row>
      <xdr:rowOff>70943</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4541500" y="1625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87470</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57428" y="1603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109855</xdr:rowOff>
    </xdr:from>
    <xdr:to>
      <xdr:col>72</xdr:col>
      <xdr:colOff>38100</xdr:colOff>
      <xdr:row>96</xdr:row>
      <xdr:rowOff>40005</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3652500" y="1639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31132</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68428" y="16490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90196</xdr:rowOff>
    </xdr:from>
    <xdr:to>
      <xdr:col>67</xdr:col>
      <xdr:colOff>101600</xdr:colOff>
      <xdr:row>95</xdr:row>
      <xdr:rowOff>20346</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2763500" y="1620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11473</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79428" y="1629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76149</xdr:rowOff>
    </xdr:from>
    <xdr:to>
      <xdr:col>116</xdr:col>
      <xdr:colOff>62864</xdr:colOff>
      <xdr:row>37</xdr:row>
      <xdr:rowOff>150673</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flipV="1">
          <a:off x="22159595" y="5391099"/>
          <a:ext cx="1269" cy="110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154500</xdr:rowOff>
    </xdr:from>
    <xdr:ext cx="378565" cy="259045"/>
    <xdr:sp macro="" textlink="">
      <xdr:nvSpPr>
        <xdr:cNvPr id="712" name="投資及び出資金最小値テキスト">
          <a:extLst>
            <a:ext uri="{FF2B5EF4-FFF2-40B4-BE49-F238E27FC236}">
              <a16:creationId xmlns:a16="http://schemas.microsoft.com/office/drawing/2014/main" id="{00000000-0008-0000-0600-0000C8020000}"/>
            </a:ext>
          </a:extLst>
        </xdr:cNvPr>
        <xdr:cNvSpPr txBox="1"/>
      </xdr:nvSpPr>
      <xdr:spPr>
        <a:xfrm>
          <a:off x="22212300" y="6498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150673</xdr:rowOff>
    </xdr:from>
    <xdr:to>
      <xdr:col>116</xdr:col>
      <xdr:colOff>152400</xdr:colOff>
      <xdr:row>37</xdr:row>
      <xdr:rowOff>150673</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22072600" y="649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22826</xdr:rowOff>
    </xdr:from>
    <xdr:ext cx="469744" cy="259045"/>
    <xdr:sp macro="" textlink="">
      <xdr:nvSpPr>
        <xdr:cNvPr id="714" name="投資及び出資金最大値テキスト">
          <a:extLst>
            <a:ext uri="{FF2B5EF4-FFF2-40B4-BE49-F238E27FC236}">
              <a16:creationId xmlns:a16="http://schemas.microsoft.com/office/drawing/2014/main" id="{00000000-0008-0000-0600-0000CA020000}"/>
            </a:ext>
          </a:extLst>
        </xdr:cNvPr>
        <xdr:cNvSpPr txBox="1"/>
      </xdr:nvSpPr>
      <xdr:spPr>
        <a:xfrm>
          <a:off x="22212300" y="516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76149</xdr:rowOff>
    </xdr:from>
    <xdr:to>
      <xdr:col>116</xdr:col>
      <xdr:colOff>152400</xdr:colOff>
      <xdr:row>31</xdr:row>
      <xdr:rowOff>76149</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22072600" y="5391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76149</xdr:rowOff>
    </xdr:from>
    <xdr:to>
      <xdr:col>116</xdr:col>
      <xdr:colOff>63500</xdr:colOff>
      <xdr:row>34</xdr:row>
      <xdr:rowOff>254</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flipV="1">
          <a:off x="21323300" y="5391099"/>
          <a:ext cx="838200" cy="43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53154</xdr:rowOff>
    </xdr:from>
    <xdr:ext cx="378565" cy="259045"/>
    <xdr:sp macro="" textlink="">
      <xdr:nvSpPr>
        <xdr:cNvPr id="717" name="投資及び出資金平均値テキスト">
          <a:extLst>
            <a:ext uri="{FF2B5EF4-FFF2-40B4-BE49-F238E27FC236}">
              <a16:creationId xmlns:a16="http://schemas.microsoft.com/office/drawing/2014/main" id="{00000000-0008-0000-0600-0000CD020000}"/>
            </a:ext>
          </a:extLst>
        </xdr:cNvPr>
        <xdr:cNvSpPr txBox="1"/>
      </xdr:nvSpPr>
      <xdr:spPr>
        <a:xfrm>
          <a:off x="22212300" y="6225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74727</xdr:rowOff>
    </xdr:from>
    <xdr:to>
      <xdr:col>116</xdr:col>
      <xdr:colOff>114300</xdr:colOff>
      <xdr:row>37</xdr:row>
      <xdr:rowOff>4877</xdr:rowOff>
    </xdr:to>
    <xdr:sp macro="" textlink="">
      <xdr:nvSpPr>
        <xdr:cNvPr id="718" name="フローチャート: 判断 717">
          <a:extLst>
            <a:ext uri="{FF2B5EF4-FFF2-40B4-BE49-F238E27FC236}">
              <a16:creationId xmlns:a16="http://schemas.microsoft.com/office/drawing/2014/main" id="{00000000-0008-0000-0600-0000CE020000}"/>
            </a:ext>
          </a:extLst>
        </xdr:cNvPr>
        <xdr:cNvSpPr/>
      </xdr:nvSpPr>
      <xdr:spPr>
        <a:xfrm>
          <a:off x="22110700" y="6246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4369</xdr:rowOff>
    </xdr:from>
    <xdr:to>
      <xdr:col>111</xdr:col>
      <xdr:colOff>177800</xdr:colOff>
      <xdr:row>34</xdr:row>
      <xdr:rowOff>254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20434300" y="5490769"/>
          <a:ext cx="889000" cy="33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39065</xdr:rowOff>
    </xdr:from>
    <xdr:to>
      <xdr:col>112</xdr:col>
      <xdr:colOff>38100</xdr:colOff>
      <xdr:row>37</xdr:row>
      <xdr:rowOff>140665</xdr:rowOff>
    </xdr:to>
    <xdr:sp macro="" textlink="">
      <xdr:nvSpPr>
        <xdr:cNvPr id="720" name="フローチャート: 判断 719">
          <a:extLst>
            <a:ext uri="{FF2B5EF4-FFF2-40B4-BE49-F238E27FC236}">
              <a16:creationId xmlns:a16="http://schemas.microsoft.com/office/drawing/2014/main" id="{00000000-0008-0000-0600-0000D0020000}"/>
            </a:ext>
          </a:extLst>
        </xdr:cNvPr>
        <xdr:cNvSpPr/>
      </xdr:nvSpPr>
      <xdr:spPr>
        <a:xfrm>
          <a:off x="21272500" y="63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37</xdr:row>
      <xdr:rowOff>131792</xdr:rowOff>
    </xdr:from>
    <xdr:ext cx="378565"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21121317" y="6475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4369</xdr:rowOff>
    </xdr:from>
    <xdr:to>
      <xdr:col>107</xdr:col>
      <xdr:colOff>50800</xdr:colOff>
      <xdr:row>34</xdr:row>
      <xdr:rowOff>35916</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19545300" y="5490769"/>
          <a:ext cx="889000" cy="37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98044</xdr:rowOff>
    </xdr:from>
    <xdr:to>
      <xdr:col>107</xdr:col>
      <xdr:colOff>101600</xdr:colOff>
      <xdr:row>38</xdr:row>
      <xdr:rowOff>28194</xdr:rowOff>
    </xdr:to>
    <xdr:sp macro="" textlink="">
      <xdr:nvSpPr>
        <xdr:cNvPr id="723" name="フローチャート: 判断 722">
          <a:extLst>
            <a:ext uri="{FF2B5EF4-FFF2-40B4-BE49-F238E27FC236}">
              <a16:creationId xmlns:a16="http://schemas.microsoft.com/office/drawing/2014/main" id="{00000000-0008-0000-0600-0000D3020000}"/>
            </a:ext>
          </a:extLst>
        </xdr:cNvPr>
        <xdr:cNvSpPr/>
      </xdr:nvSpPr>
      <xdr:spPr>
        <a:xfrm>
          <a:off x="20383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19321</xdr:rowOff>
    </xdr:from>
    <xdr:ext cx="378565"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20245017" y="6534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58319</xdr:rowOff>
    </xdr:from>
    <xdr:to>
      <xdr:col>102</xdr:col>
      <xdr:colOff>114300</xdr:colOff>
      <xdr:row>34</xdr:row>
      <xdr:rowOff>35916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656300" y="5544719"/>
          <a:ext cx="889000" cy="32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22606</xdr:rowOff>
    </xdr:from>
    <xdr:to>
      <xdr:col>102</xdr:col>
      <xdr:colOff>165100</xdr:colOff>
      <xdr:row>38</xdr:row>
      <xdr:rowOff>124206</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19494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115333</xdr:rowOff>
    </xdr:from>
    <xdr:ext cx="378565"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9356017" y="6630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15748</xdr:rowOff>
    </xdr:from>
    <xdr:to>
      <xdr:col>98</xdr:col>
      <xdr:colOff>38100</xdr:colOff>
      <xdr:row>38</xdr:row>
      <xdr:rowOff>117348</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186055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108475</xdr:rowOff>
    </xdr:from>
    <xdr:ext cx="378565"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467017" y="6623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25349</xdr:rowOff>
    </xdr:from>
    <xdr:to>
      <xdr:col>116</xdr:col>
      <xdr:colOff>114300</xdr:colOff>
      <xdr:row>31</xdr:row>
      <xdr:rowOff>126949</xdr:rowOff>
    </xdr:to>
    <xdr:sp macro="" textlink="">
      <xdr:nvSpPr>
        <xdr:cNvPr id="735" name="楕円 734">
          <a:extLst>
            <a:ext uri="{FF2B5EF4-FFF2-40B4-BE49-F238E27FC236}">
              <a16:creationId xmlns:a16="http://schemas.microsoft.com/office/drawing/2014/main" id="{00000000-0008-0000-0600-0000DF020000}"/>
            </a:ext>
          </a:extLst>
        </xdr:cNvPr>
        <xdr:cNvSpPr/>
      </xdr:nvSpPr>
      <xdr:spPr>
        <a:xfrm>
          <a:off x="22110700" y="534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149826</xdr:rowOff>
    </xdr:from>
    <xdr:ext cx="469744" cy="259045"/>
    <xdr:sp macro="" textlink="">
      <xdr:nvSpPr>
        <xdr:cNvPr id="736" name="投資及び出資金該当値テキスト">
          <a:extLst>
            <a:ext uri="{FF2B5EF4-FFF2-40B4-BE49-F238E27FC236}">
              <a16:creationId xmlns:a16="http://schemas.microsoft.com/office/drawing/2014/main" id="{00000000-0008-0000-0600-0000E0020000}"/>
            </a:ext>
          </a:extLst>
        </xdr:cNvPr>
        <xdr:cNvSpPr txBox="1"/>
      </xdr:nvSpPr>
      <xdr:spPr>
        <a:xfrm>
          <a:off x="22212300" y="5293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120904</xdr:rowOff>
    </xdr:from>
    <xdr:to>
      <xdr:col>112</xdr:col>
      <xdr:colOff>38100</xdr:colOff>
      <xdr:row>34</xdr:row>
      <xdr:rowOff>51054</xdr:rowOff>
    </xdr:to>
    <xdr:sp macro="" textlink="">
      <xdr:nvSpPr>
        <xdr:cNvPr id="737" name="楕円 736">
          <a:extLst>
            <a:ext uri="{FF2B5EF4-FFF2-40B4-BE49-F238E27FC236}">
              <a16:creationId xmlns:a16="http://schemas.microsoft.com/office/drawing/2014/main" id="{00000000-0008-0000-0600-0000E1020000}"/>
            </a:ext>
          </a:extLst>
        </xdr:cNvPr>
        <xdr:cNvSpPr/>
      </xdr:nvSpPr>
      <xdr:spPr>
        <a:xfrm>
          <a:off x="21272500" y="57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32</xdr:row>
      <xdr:rowOff>67581</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75728" y="555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125019</xdr:rowOff>
    </xdr:from>
    <xdr:to>
      <xdr:col>107</xdr:col>
      <xdr:colOff>101600</xdr:colOff>
      <xdr:row>32</xdr:row>
      <xdr:rowOff>55169</xdr:rowOff>
    </xdr:to>
    <xdr:sp macro="" textlink="">
      <xdr:nvSpPr>
        <xdr:cNvPr id="739" name="楕円 738">
          <a:extLst>
            <a:ext uri="{FF2B5EF4-FFF2-40B4-BE49-F238E27FC236}">
              <a16:creationId xmlns:a16="http://schemas.microsoft.com/office/drawing/2014/main" id="{00000000-0008-0000-0600-0000E3020000}"/>
            </a:ext>
          </a:extLst>
        </xdr:cNvPr>
        <xdr:cNvSpPr/>
      </xdr:nvSpPr>
      <xdr:spPr>
        <a:xfrm>
          <a:off x="20383500" y="543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71696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521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156566</xdr:rowOff>
    </xdr:from>
    <xdr:to>
      <xdr:col>102</xdr:col>
      <xdr:colOff>165100</xdr:colOff>
      <xdr:row>34</xdr:row>
      <xdr:rowOff>86716</xdr:rowOff>
    </xdr:to>
    <xdr:sp macro="" textlink="">
      <xdr:nvSpPr>
        <xdr:cNvPr id="741" name="楕円 740">
          <a:extLst>
            <a:ext uri="{FF2B5EF4-FFF2-40B4-BE49-F238E27FC236}">
              <a16:creationId xmlns:a16="http://schemas.microsoft.com/office/drawing/2014/main" id="{00000000-0008-0000-0600-0000E5020000}"/>
            </a:ext>
          </a:extLst>
        </xdr:cNvPr>
        <xdr:cNvSpPr/>
      </xdr:nvSpPr>
      <xdr:spPr>
        <a:xfrm>
          <a:off x="19494500" y="581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103243</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55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7519</xdr:rowOff>
    </xdr:from>
    <xdr:to>
      <xdr:col>98</xdr:col>
      <xdr:colOff>38100</xdr:colOff>
      <xdr:row>32</xdr:row>
      <xdr:rowOff>109119</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18605500" y="549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125646</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526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5" name="貸付金グラフ枠">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43421</xdr:rowOff>
    </xdr:from>
    <xdr:to>
      <xdr:col>116</xdr:col>
      <xdr:colOff>62864</xdr:colOff>
      <xdr:row>58</xdr:row>
      <xdr:rowOff>64262</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flipV="1">
          <a:off x="22159595" y="8615921"/>
          <a:ext cx="1269" cy="139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68089</xdr:rowOff>
    </xdr:from>
    <xdr:ext cx="469744" cy="259045"/>
    <xdr:sp macro="" textlink="">
      <xdr:nvSpPr>
        <xdr:cNvPr id="767" name="貸付金最小値テキスト">
          <a:extLst>
            <a:ext uri="{FF2B5EF4-FFF2-40B4-BE49-F238E27FC236}">
              <a16:creationId xmlns:a16="http://schemas.microsoft.com/office/drawing/2014/main" id="{00000000-0008-0000-0600-0000FF020000}"/>
            </a:ext>
          </a:extLst>
        </xdr:cNvPr>
        <xdr:cNvSpPr txBox="1"/>
      </xdr:nvSpPr>
      <xdr:spPr>
        <a:xfrm>
          <a:off x="22212300" y="1001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64262</xdr:rowOff>
    </xdr:from>
    <xdr:to>
      <xdr:col>116</xdr:col>
      <xdr:colOff>152400</xdr:colOff>
      <xdr:row>58</xdr:row>
      <xdr:rowOff>64262</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22072600" y="1000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161548</xdr:rowOff>
    </xdr:from>
    <xdr:ext cx="534377" cy="259045"/>
    <xdr:sp macro="" textlink="">
      <xdr:nvSpPr>
        <xdr:cNvPr id="769" name="貸付金最大値テキスト">
          <a:extLst>
            <a:ext uri="{FF2B5EF4-FFF2-40B4-BE49-F238E27FC236}">
              <a16:creationId xmlns:a16="http://schemas.microsoft.com/office/drawing/2014/main" id="{00000000-0008-0000-0600-000001030000}"/>
            </a:ext>
          </a:extLst>
        </xdr:cNvPr>
        <xdr:cNvSpPr txBox="1"/>
      </xdr:nvSpPr>
      <xdr:spPr>
        <a:xfrm>
          <a:off x="22212300" y="839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43421</xdr:rowOff>
    </xdr:from>
    <xdr:to>
      <xdr:col>116</xdr:col>
      <xdr:colOff>152400</xdr:colOff>
      <xdr:row>50</xdr:row>
      <xdr:rowOff>43421</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22072600" y="8615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118973</xdr:rowOff>
    </xdr:from>
    <xdr:to>
      <xdr:col>116</xdr:col>
      <xdr:colOff>63500</xdr:colOff>
      <xdr:row>57</xdr:row>
      <xdr:rowOff>103277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21323300" y="9548723"/>
          <a:ext cx="838200" cy="32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136427</xdr:rowOff>
    </xdr:from>
    <xdr:ext cx="534377" cy="259045"/>
    <xdr:sp macro="" textlink="">
      <xdr:nvSpPr>
        <xdr:cNvPr id="772" name="貸付金平均値テキスト">
          <a:extLst>
            <a:ext uri="{FF2B5EF4-FFF2-40B4-BE49-F238E27FC236}">
              <a16:creationId xmlns:a16="http://schemas.microsoft.com/office/drawing/2014/main" id="{00000000-0008-0000-0600-000004030000}"/>
            </a:ext>
          </a:extLst>
        </xdr:cNvPr>
        <xdr:cNvSpPr txBox="1"/>
      </xdr:nvSpPr>
      <xdr:spPr>
        <a:xfrm>
          <a:off x="22212300" y="90518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113550</xdr:rowOff>
    </xdr:from>
    <xdr:to>
      <xdr:col>116</xdr:col>
      <xdr:colOff>114300</xdr:colOff>
      <xdr:row>54</xdr:row>
      <xdr:rowOff>43700</xdr:rowOff>
    </xdr:to>
    <xdr:sp macro="" textlink="">
      <xdr:nvSpPr>
        <xdr:cNvPr id="773" name="フローチャート: 判断 772">
          <a:extLst>
            <a:ext uri="{FF2B5EF4-FFF2-40B4-BE49-F238E27FC236}">
              <a16:creationId xmlns:a16="http://schemas.microsoft.com/office/drawing/2014/main" id="{00000000-0008-0000-0600-000005030000}"/>
            </a:ext>
          </a:extLst>
        </xdr:cNvPr>
        <xdr:cNvSpPr/>
      </xdr:nvSpPr>
      <xdr:spPr>
        <a:xfrm>
          <a:off x="22110700" y="920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118973</xdr:rowOff>
    </xdr:from>
    <xdr:to>
      <xdr:col>111</xdr:col>
      <xdr:colOff>177800</xdr:colOff>
      <xdr:row>57</xdr:row>
      <xdr:rowOff>109715</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0434300" y="9548723"/>
          <a:ext cx="889000" cy="33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53</xdr:row>
      <xdr:rowOff>8357</xdr:rowOff>
    </xdr:from>
    <xdr:to>
      <xdr:col>112</xdr:col>
      <xdr:colOff>38100</xdr:colOff>
      <xdr:row>53</xdr:row>
      <xdr:rowOff>109957</xdr:rowOff>
    </xdr:to>
    <xdr:sp macro="" textlink="">
      <xdr:nvSpPr>
        <xdr:cNvPr id="775" name="フローチャート: 判断 774">
          <a:extLst>
            <a:ext uri="{FF2B5EF4-FFF2-40B4-BE49-F238E27FC236}">
              <a16:creationId xmlns:a16="http://schemas.microsoft.com/office/drawing/2014/main" id="{00000000-0008-0000-0600-000007030000}"/>
            </a:ext>
          </a:extLst>
        </xdr:cNvPr>
        <xdr:cNvSpPr/>
      </xdr:nvSpPr>
      <xdr:spPr>
        <a:xfrm>
          <a:off x="21272500" y="9095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51</xdr:row>
      <xdr:rowOff>126484</xdr:rowOff>
    </xdr:from>
    <xdr:ext cx="534377"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21043411" y="887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34163</xdr:rowOff>
    </xdr:from>
    <xdr:to>
      <xdr:col>107</xdr:col>
      <xdr:colOff>50800</xdr:colOff>
      <xdr:row>57</xdr:row>
      <xdr:rowOff>109715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9545300" y="9635363"/>
          <a:ext cx="889000" cy="24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52</xdr:row>
      <xdr:rowOff>8928</xdr:rowOff>
    </xdr:from>
    <xdr:to>
      <xdr:col>107</xdr:col>
      <xdr:colOff>101600</xdr:colOff>
      <xdr:row>52</xdr:row>
      <xdr:rowOff>110528</xdr:rowOff>
    </xdr:to>
    <xdr:sp macro="" textlink="">
      <xdr:nvSpPr>
        <xdr:cNvPr id="778" name="フローチャート: 判断 777">
          <a:extLst>
            <a:ext uri="{FF2B5EF4-FFF2-40B4-BE49-F238E27FC236}">
              <a16:creationId xmlns:a16="http://schemas.microsoft.com/office/drawing/2014/main" id="{00000000-0008-0000-0600-00000A030000}"/>
            </a:ext>
          </a:extLst>
        </xdr:cNvPr>
        <xdr:cNvSpPr/>
      </xdr:nvSpPr>
      <xdr:spPr>
        <a:xfrm>
          <a:off x="20383500" y="892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127055</xdr:rowOff>
    </xdr:from>
    <xdr:ext cx="534377"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20167111" y="869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70358</xdr:rowOff>
    </xdr:from>
    <xdr:to>
      <xdr:col>102</xdr:col>
      <xdr:colOff>114300</xdr:colOff>
      <xdr:row>56</xdr:row>
      <xdr:rowOff>34163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656300" y="9500108"/>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165024</xdr:rowOff>
    </xdr:from>
    <xdr:to>
      <xdr:col>102</xdr:col>
      <xdr:colOff>165100</xdr:colOff>
      <xdr:row>50</xdr:row>
      <xdr:rowOff>95174</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19494500" y="85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48</xdr:row>
      <xdr:rowOff>111701</xdr:rowOff>
    </xdr:from>
    <xdr:ext cx="534377"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278111" y="83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11138</xdr:rowOff>
    </xdr:from>
    <xdr:to>
      <xdr:col>98</xdr:col>
      <xdr:colOff>38100</xdr:colOff>
      <xdr:row>51</xdr:row>
      <xdr:rowOff>112738</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18605500" y="875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129265</xdr:rowOff>
    </xdr:from>
    <xdr:ext cx="534377"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389111" y="853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52477</xdr:rowOff>
    </xdr:from>
    <xdr:to>
      <xdr:col>116</xdr:col>
      <xdr:colOff>114300</xdr:colOff>
      <xdr:row>57</xdr:row>
      <xdr:rowOff>154077</xdr:rowOff>
    </xdr:to>
    <xdr:sp macro="" textlink="">
      <xdr:nvSpPr>
        <xdr:cNvPr id="790" name="楕円 789">
          <a:extLst>
            <a:ext uri="{FF2B5EF4-FFF2-40B4-BE49-F238E27FC236}">
              <a16:creationId xmlns:a16="http://schemas.microsoft.com/office/drawing/2014/main" id="{00000000-0008-0000-0600-000016030000}"/>
            </a:ext>
          </a:extLst>
        </xdr:cNvPr>
        <xdr:cNvSpPr/>
      </xdr:nvSpPr>
      <xdr:spPr>
        <a:xfrm>
          <a:off x="22110700" y="982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30904</xdr:rowOff>
    </xdr:from>
    <xdr:ext cx="469744" cy="259045"/>
    <xdr:sp macro="" textlink="">
      <xdr:nvSpPr>
        <xdr:cNvPr id="791" name="貸付金該当値テキスト">
          <a:extLst>
            <a:ext uri="{FF2B5EF4-FFF2-40B4-BE49-F238E27FC236}">
              <a16:creationId xmlns:a16="http://schemas.microsoft.com/office/drawing/2014/main" id="{00000000-0008-0000-0600-000017030000}"/>
            </a:ext>
          </a:extLst>
        </xdr:cNvPr>
        <xdr:cNvSpPr txBox="1"/>
      </xdr:nvSpPr>
      <xdr:spPr>
        <a:xfrm>
          <a:off x="22212300" y="980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68173</xdr:rowOff>
    </xdr:from>
    <xdr:to>
      <xdr:col>112</xdr:col>
      <xdr:colOff>38100</xdr:colOff>
      <xdr:row>55</xdr:row>
      <xdr:rowOff>169773</xdr:rowOff>
    </xdr:to>
    <xdr:sp macro="" textlink="">
      <xdr:nvSpPr>
        <xdr:cNvPr id="792" name="楕円 791">
          <a:extLst>
            <a:ext uri="{FF2B5EF4-FFF2-40B4-BE49-F238E27FC236}">
              <a16:creationId xmlns:a16="http://schemas.microsoft.com/office/drawing/2014/main" id="{00000000-0008-0000-0600-000018030000}"/>
            </a:ext>
          </a:extLst>
        </xdr:cNvPr>
        <xdr:cNvSpPr/>
      </xdr:nvSpPr>
      <xdr:spPr>
        <a:xfrm>
          <a:off x="21272500" y="949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160900</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43411" y="959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58915</xdr:rowOff>
    </xdr:from>
    <xdr:to>
      <xdr:col>107</xdr:col>
      <xdr:colOff>101600</xdr:colOff>
      <xdr:row>57</xdr:row>
      <xdr:rowOff>160515</xdr:rowOff>
    </xdr:to>
    <xdr:sp macro="" textlink="">
      <xdr:nvSpPr>
        <xdr:cNvPr id="794" name="楕円 793">
          <a:extLst>
            <a:ext uri="{FF2B5EF4-FFF2-40B4-BE49-F238E27FC236}">
              <a16:creationId xmlns:a16="http://schemas.microsoft.com/office/drawing/2014/main" id="{00000000-0008-0000-0600-00001A030000}"/>
            </a:ext>
          </a:extLst>
        </xdr:cNvPr>
        <xdr:cNvSpPr/>
      </xdr:nvSpPr>
      <xdr:spPr>
        <a:xfrm>
          <a:off x="20383500" y="983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151642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992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154813</xdr:rowOff>
    </xdr:from>
    <xdr:to>
      <xdr:col>102</xdr:col>
      <xdr:colOff>165100</xdr:colOff>
      <xdr:row>56</xdr:row>
      <xdr:rowOff>84963</xdr:rowOff>
    </xdr:to>
    <xdr:sp macro="" textlink="">
      <xdr:nvSpPr>
        <xdr:cNvPr id="796" name="楕円 795">
          <a:extLst>
            <a:ext uri="{FF2B5EF4-FFF2-40B4-BE49-F238E27FC236}">
              <a16:creationId xmlns:a16="http://schemas.microsoft.com/office/drawing/2014/main" id="{00000000-0008-0000-0600-00001C030000}"/>
            </a:ext>
          </a:extLst>
        </xdr:cNvPr>
        <xdr:cNvSpPr/>
      </xdr:nvSpPr>
      <xdr:spPr>
        <a:xfrm>
          <a:off x="19494500" y="958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76090</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278111" y="96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19558</xdr:rowOff>
    </xdr:from>
    <xdr:to>
      <xdr:col>98</xdr:col>
      <xdr:colOff>38100</xdr:colOff>
      <xdr:row>55</xdr:row>
      <xdr:rowOff>121158</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18605500" y="944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112285</xdr:rowOff>
    </xdr:from>
    <xdr:ext cx="534377"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389111" y="954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0" name="正方形/長方形 799">
          <a:extLst>
            <a:ext uri="{FF2B5EF4-FFF2-40B4-BE49-F238E27FC236}">
              <a16:creationId xmlns:a16="http://schemas.microsoft.com/office/drawing/2014/main" id="{00000000-0008-0000-0600-00002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0" name="繰出金グラフ枠">
          <a:extLst>
            <a:ext uri="{FF2B5EF4-FFF2-40B4-BE49-F238E27FC236}">
              <a16:creationId xmlns:a16="http://schemas.microsoft.com/office/drawing/2014/main" id="{00000000-0008-0000-0600-00003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170053</xdr:rowOff>
    </xdr:from>
    <xdr:to>
      <xdr:col>116</xdr:col>
      <xdr:colOff>62864</xdr:colOff>
      <xdr:row>74</xdr:row>
      <xdr:rowOff>156337</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flipV="1">
          <a:off x="22159595" y="12000103"/>
          <a:ext cx="1269" cy="84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160164</xdr:rowOff>
    </xdr:from>
    <xdr:ext cx="469744" cy="259045"/>
    <xdr:sp macro="" textlink="">
      <xdr:nvSpPr>
        <xdr:cNvPr id="822" name="繰出金最小値テキスト">
          <a:extLst>
            <a:ext uri="{FF2B5EF4-FFF2-40B4-BE49-F238E27FC236}">
              <a16:creationId xmlns:a16="http://schemas.microsoft.com/office/drawing/2014/main" id="{00000000-0008-0000-0600-000036030000}"/>
            </a:ext>
          </a:extLst>
        </xdr:cNvPr>
        <xdr:cNvSpPr txBox="1"/>
      </xdr:nvSpPr>
      <xdr:spPr>
        <a:xfrm>
          <a:off x="22212300" y="1284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156337</xdr:rowOff>
    </xdr:from>
    <xdr:to>
      <xdr:col>116</xdr:col>
      <xdr:colOff>152400</xdr:colOff>
      <xdr:row>74</xdr:row>
      <xdr:rowOff>156337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22072600" y="1284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116730</xdr:rowOff>
    </xdr:from>
    <xdr:ext cx="534377" cy="259045"/>
    <xdr:sp macro="" textlink="">
      <xdr:nvSpPr>
        <xdr:cNvPr id="824" name="繰出金最大値テキスト">
          <a:extLst>
            <a:ext uri="{FF2B5EF4-FFF2-40B4-BE49-F238E27FC236}">
              <a16:creationId xmlns:a16="http://schemas.microsoft.com/office/drawing/2014/main" id="{00000000-0008-0000-0600-000038030000}"/>
            </a:ext>
          </a:extLst>
        </xdr:cNvPr>
        <xdr:cNvSpPr txBox="1"/>
      </xdr:nvSpPr>
      <xdr:spPr>
        <a:xfrm>
          <a:off x="22212300" y="1177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170053</xdr:rowOff>
    </xdr:from>
    <xdr:to>
      <xdr:col>116</xdr:col>
      <xdr:colOff>152400</xdr:colOff>
      <xdr:row>69</xdr:row>
      <xdr:rowOff>170053</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22072600" y="12000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127127</xdr:rowOff>
    </xdr:from>
    <xdr:to>
      <xdr:col>116</xdr:col>
      <xdr:colOff>63500</xdr:colOff>
      <xdr:row>73</xdr:row>
      <xdr:rowOff>137668</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flipV="1">
          <a:off x="21323300" y="12642977"/>
          <a:ext cx="838200" cy="1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143527</xdr:rowOff>
    </xdr:from>
    <xdr:ext cx="469744" cy="259045"/>
    <xdr:sp macro="" textlink="">
      <xdr:nvSpPr>
        <xdr:cNvPr id="827" name="繰出金平均値テキスト">
          <a:extLst>
            <a:ext uri="{FF2B5EF4-FFF2-40B4-BE49-F238E27FC236}">
              <a16:creationId xmlns:a16="http://schemas.microsoft.com/office/drawing/2014/main" id="{00000000-0008-0000-0600-00003B030000}"/>
            </a:ext>
          </a:extLst>
        </xdr:cNvPr>
        <xdr:cNvSpPr txBox="1"/>
      </xdr:nvSpPr>
      <xdr:spPr>
        <a:xfrm>
          <a:off x="22212300" y="12316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120650</xdr:rowOff>
    </xdr:from>
    <xdr:to>
      <xdr:col>116</xdr:col>
      <xdr:colOff>114300</xdr:colOff>
      <xdr:row>73</xdr:row>
      <xdr:rowOff>50800</xdr:rowOff>
    </xdr:to>
    <xdr:sp macro="" textlink="">
      <xdr:nvSpPr>
        <xdr:cNvPr id="828" name="フローチャート: 判断 827">
          <a:extLst>
            <a:ext uri="{FF2B5EF4-FFF2-40B4-BE49-F238E27FC236}">
              <a16:creationId xmlns:a16="http://schemas.microsoft.com/office/drawing/2014/main" id="{00000000-0008-0000-0600-00003C030000}"/>
            </a:ext>
          </a:extLst>
        </xdr:cNvPr>
        <xdr:cNvSpPr/>
      </xdr:nvSpPr>
      <xdr:spPr>
        <a:xfrm>
          <a:off x="22110700" y="1246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137668</xdr:rowOff>
    </xdr:from>
    <xdr:to>
      <xdr:col>111</xdr:col>
      <xdr:colOff>177800</xdr:colOff>
      <xdr:row>77</xdr:row>
      <xdr:rowOff>67945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flipV="1">
          <a:off x="20434300" y="12653518"/>
          <a:ext cx="889000" cy="61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27940</xdr:rowOff>
    </xdr:from>
    <xdr:to>
      <xdr:col>112</xdr:col>
      <xdr:colOff>38100</xdr:colOff>
      <xdr:row>74</xdr:row>
      <xdr:rowOff>129540</xdr:rowOff>
    </xdr:to>
    <xdr:sp macro="" textlink="">
      <xdr:nvSpPr>
        <xdr:cNvPr id="830" name="フローチャート: 判断 829">
          <a:extLst>
            <a:ext uri="{FF2B5EF4-FFF2-40B4-BE49-F238E27FC236}">
              <a16:creationId xmlns:a16="http://schemas.microsoft.com/office/drawing/2014/main" id="{00000000-0008-0000-0600-00003E030000}"/>
            </a:ext>
          </a:extLst>
        </xdr:cNvPr>
        <xdr:cNvSpPr/>
      </xdr:nvSpPr>
      <xdr:spPr>
        <a:xfrm>
          <a:off x="21272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74</xdr:row>
      <xdr:rowOff>120667</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1075728" y="1280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38227</xdr:rowOff>
    </xdr:from>
    <xdr:to>
      <xdr:col>107</xdr:col>
      <xdr:colOff>50800</xdr:colOff>
      <xdr:row>77</xdr:row>
      <xdr:rowOff>67945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9545300" y="13239877"/>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60325</xdr:rowOff>
    </xdr:from>
    <xdr:to>
      <xdr:col>107</xdr:col>
      <xdr:colOff>101600</xdr:colOff>
      <xdr:row>78</xdr:row>
      <xdr:rowOff>161925</xdr:rowOff>
    </xdr:to>
    <xdr:sp macro="" textlink="">
      <xdr:nvSpPr>
        <xdr:cNvPr id="833" name="フローチャート: 判断 832">
          <a:extLst>
            <a:ext uri="{FF2B5EF4-FFF2-40B4-BE49-F238E27FC236}">
              <a16:creationId xmlns:a16="http://schemas.microsoft.com/office/drawing/2014/main" id="{00000000-0008-0000-0600-000041030000}"/>
            </a:ext>
          </a:extLst>
        </xdr:cNvPr>
        <xdr:cNvSpPr/>
      </xdr:nvSpPr>
      <xdr:spPr>
        <a:xfrm>
          <a:off x="20383500" y="1343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78</xdr:row>
      <xdr:rowOff>153052</xdr:rowOff>
    </xdr:from>
    <xdr:ext cx="378565"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245017" y="13526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38227</xdr:rowOff>
    </xdr:from>
    <xdr:to>
      <xdr:col>102</xdr:col>
      <xdr:colOff>114300</xdr:colOff>
      <xdr:row>77</xdr:row>
      <xdr:rowOff>53594</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18656300" y="13239877"/>
          <a:ext cx="889000" cy="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22988</xdr:rowOff>
    </xdr:from>
    <xdr:to>
      <xdr:col>102</xdr:col>
      <xdr:colOff>165100</xdr:colOff>
      <xdr:row>78</xdr:row>
      <xdr:rowOff>124588</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19494500" y="133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115715</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10428" y="1348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1397</xdr:rowOff>
    </xdr:from>
    <xdr:to>
      <xdr:col>98</xdr:col>
      <xdr:colOff>38100</xdr:colOff>
      <xdr:row>78</xdr:row>
      <xdr:rowOff>102997</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18605500" y="1337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94124</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21428" y="1346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76327</xdr:rowOff>
    </xdr:from>
    <xdr:to>
      <xdr:col>116</xdr:col>
      <xdr:colOff>114300</xdr:colOff>
      <xdr:row>74</xdr:row>
      <xdr:rowOff>6477</xdr:rowOff>
    </xdr:to>
    <xdr:sp macro="" textlink="">
      <xdr:nvSpPr>
        <xdr:cNvPr id="845" name="楕円 844">
          <a:extLst>
            <a:ext uri="{FF2B5EF4-FFF2-40B4-BE49-F238E27FC236}">
              <a16:creationId xmlns:a16="http://schemas.microsoft.com/office/drawing/2014/main" id="{00000000-0008-0000-0600-00004D030000}"/>
            </a:ext>
          </a:extLst>
        </xdr:cNvPr>
        <xdr:cNvSpPr/>
      </xdr:nvSpPr>
      <xdr:spPr>
        <a:xfrm>
          <a:off x="22110700" y="1259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54754</xdr:rowOff>
    </xdr:from>
    <xdr:ext cx="469744" cy="259045"/>
    <xdr:sp macro="" textlink="">
      <xdr:nvSpPr>
        <xdr:cNvPr id="846" name="繰出金該当値テキスト">
          <a:extLst>
            <a:ext uri="{FF2B5EF4-FFF2-40B4-BE49-F238E27FC236}">
              <a16:creationId xmlns:a16="http://schemas.microsoft.com/office/drawing/2014/main" id="{00000000-0008-0000-0600-00004E030000}"/>
            </a:ext>
          </a:extLst>
        </xdr:cNvPr>
        <xdr:cNvSpPr txBox="1"/>
      </xdr:nvSpPr>
      <xdr:spPr>
        <a:xfrm>
          <a:off x="22212300" y="12570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86868</xdr:rowOff>
    </xdr:from>
    <xdr:to>
      <xdr:col>112</xdr:col>
      <xdr:colOff>38100</xdr:colOff>
      <xdr:row>74</xdr:row>
      <xdr:rowOff>17018</xdr:rowOff>
    </xdr:to>
    <xdr:sp macro="" textlink="">
      <xdr:nvSpPr>
        <xdr:cNvPr id="847" name="楕円 846">
          <a:extLst>
            <a:ext uri="{FF2B5EF4-FFF2-40B4-BE49-F238E27FC236}">
              <a16:creationId xmlns:a16="http://schemas.microsoft.com/office/drawing/2014/main" id="{00000000-0008-0000-0600-00004F030000}"/>
            </a:ext>
          </a:extLst>
        </xdr:cNvPr>
        <xdr:cNvSpPr/>
      </xdr:nvSpPr>
      <xdr:spPr>
        <a:xfrm>
          <a:off x="21272500" y="1260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33545</xdr:rowOff>
    </xdr:from>
    <xdr:ext cx="469744"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75728" y="1237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17145</xdr:rowOff>
    </xdr:from>
    <xdr:to>
      <xdr:col>107</xdr:col>
      <xdr:colOff>101600</xdr:colOff>
      <xdr:row>77</xdr:row>
      <xdr:rowOff>118745</xdr:rowOff>
    </xdr:to>
    <xdr:sp macro="" textlink="">
      <xdr:nvSpPr>
        <xdr:cNvPr id="849" name="楕円 848">
          <a:extLst>
            <a:ext uri="{FF2B5EF4-FFF2-40B4-BE49-F238E27FC236}">
              <a16:creationId xmlns:a16="http://schemas.microsoft.com/office/drawing/2014/main" id="{00000000-0008-0000-0600-000051030000}"/>
            </a:ext>
          </a:extLst>
        </xdr:cNvPr>
        <xdr:cNvSpPr/>
      </xdr:nvSpPr>
      <xdr:spPr>
        <a:xfrm>
          <a:off x="20383500" y="1321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75</xdr:row>
      <xdr:rowOff>135272</xdr:rowOff>
    </xdr:from>
    <xdr:ext cx="469744"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99428" y="12994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158877</xdr:rowOff>
    </xdr:from>
    <xdr:to>
      <xdr:col>102</xdr:col>
      <xdr:colOff>165100</xdr:colOff>
      <xdr:row>77</xdr:row>
      <xdr:rowOff>89027</xdr:rowOff>
    </xdr:to>
    <xdr:sp macro="" textlink="">
      <xdr:nvSpPr>
        <xdr:cNvPr id="851" name="楕円 850">
          <a:extLst>
            <a:ext uri="{FF2B5EF4-FFF2-40B4-BE49-F238E27FC236}">
              <a16:creationId xmlns:a16="http://schemas.microsoft.com/office/drawing/2014/main" id="{00000000-0008-0000-0600-000053030000}"/>
            </a:ext>
          </a:extLst>
        </xdr:cNvPr>
        <xdr:cNvSpPr/>
      </xdr:nvSpPr>
      <xdr:spPr>
        <a:xfrm>
          <a:off x="19494500" y="1318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75</xdr:row>
      <xdr:rowOff>105554</xdr:rowOff>
    </xdr:from>
    <xdr:ext cx="469744"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310428" y="12964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2794</xdr:rowOff>
    </xdr:from>
    <xdr:to>
      <xdr:col>98</xdr:col>
      <xdr:colOff>38100</xdr:colOff>
      <xdr:row>77</xdr:row>
      <xdr:rowOff>104394</xdr:rowOff>
    </xdr:to>
    <xdr:sp macro="" textlink="">
      <xdr:nvSpPr>
        <xdr:cNvPr id="853" name="楕円 852">
          <a:extLst>
            <a:ext uri="{FF2B5EF4-FFF2-40B4-BE49-F238E27FC236}">
              <a16:creationId xmlns:a16="http://schemas.microsoft.com/office/drawing/2014/main" id="{00000000-0008-0000-0600-000055030000}"/>
            </a:ext>
          </a:extLst>
        </xdr:cNvPr>
        <xdr:cNvSpPr/>
      </xdr:nvSpPr>
      <xdr:spPr>
        <a:xfrm>
          <a:off x="18605500" y="132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75</xdr:row>
      <xdr:rowOff>120921</xdr:rowOff>
    </xdr:from>
    <xdr:ext cx="469744"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421428" y="1297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5" name="正方形/長方形 854">
          <a:extLst>
            <a:ext uri="{FF2B5EF4-FFF2-40B4-BE49-F238E27FC236}">
              <a16:creationId xmlns:a16="http://schemas.microsoft.com/office/drawing/2014/main" id="{00000000-0008-0000-0600-00005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6" name="正方形/長方形 855">
          <a:extLst>
            <a:ext uri="{FF2B5EF4-FFF2-40B4-BE49-F238E27FC236}">
              <a16:creationId xmlns:a16="http://schemas.microsoft.com/office/drawing/2014/main" id="{00000000-0008-0000-0600-000058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7" name="正方形/長方形 856">
          <a:extLst>
            <a:ext uri="{FF2B5EF4-FFF2-40B4-BE49-F238E27FC236}">
              <a16:creationId xmlns:a16="http://schemas.microsoft.com/office/drawing/2014/main" id="{00000000-0008-0000-0600-000059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7" name="前年度繰上充用金グラフ枠">
          <a:extLst>
            <a:ext uri="{FF2B5EF4-FFF2-40B4-BE49-F238E27FC236}">
              <a16:creationId xmlns:a16="http://schemas.microsoft.com/office/drawing/2014/main" id="{00000000-0008-0000-0600-00006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9" name="前年度繰上充用金最小値テキスト">
          <a:extLst>
            <a:ext uri="{FF2B5EF4-FFF2-40B4-BE49-F238E27FC236}">
              <a16:creationId xmlns:a16="http://schemas.microsoft.com/office/drawing/2014/main" id="{00000000-0008-0000-0600-00006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1" name="前年度繰上充用金最大値テキスト">
          <a:extLst>
            <a:ext uri="{FF2B5EF4-FFF2-40B4-BE49-F238E27FC236}">
              <a16:creationId xmlns:a16="http://schemas.microsoft.com/office/drawing/2014/main" id="{00000000-0008-0000-0600-00006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4" name="前年度繰上充用金平均値テキスト">
          <a:extLst>
            <a:ext uri="{FF2B5EF4-FFF2-40B4-BE49-F238E27FC236}">
              <a16:creationId xmlns:a16="http://schemas.microsoft.com/office/drawing/2014/main" id="{00000000-0008-0000-0600-00006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5" name="フローチャート: 判断 884">
          <a:extLst>
            <a:ext uri="{FF2B5EF4-FFF2-40B4-BE49-F238E27FC236}">
              <a16:creationId xmlns:a16="http://schemas.microsoft.com/office/drawing/2014/main" id="{00000000-0008-0000-0600-00007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3" name="前年度繰上充用金該当値テキスト">
          <a:extLst>
            <a:ext uri="{FF2B5EF4-FFF2-40B4-BE49-F238E27FC236}">
              <a16:creationId xmlns:a16="http://schemas.microsoft.com/office/drawing/2014/main" id="{00000000-0008-0000-0600-00007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0" name="楕円 899">
          <a:extLst>
            <a:ext uri="{FF2B5EF4-FFF2-40B4-BE49-F238E27FC236}">
              <a16:creationId xmlns:a16="http://schemas.microsoft.com/office/drawing/2014/main" id="{00000000-0008-0000-0600-00008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本県は人口が少ないことから住民一人当たりのコストは他団体より高くなる傾向にある。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144,977</a:t>
          </a:r>
          <a:r>
            <a:rPr kumimoji="1" lang="ja-JP" altLang="en-US" sz="1300">
              <a:latin typeface="ＭＳ Ｐゴシック" panose="020B0600070205080204" pitchFamily="50" charset="-128"/>
              <a:ea typeface="ＭＳ Ｐゴシック" panose="020B0600070205080204" pitchFamily="50" charset="-128"/>
            </a:rPr>
            <a:t>円となっている。出先機関の再編や効率的な働き方の推進など行財政改革の実施により、人件費の削減努力を進めており、一般行政部門の職員数は全国最小水準を維持している。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普通建設事業は、住民一人あたり</a:t>
          </a:r>
          <a:r>
            <a:rPr kumimoji="1" lang="en-US" altLang="ja-JP" sz="1300">
              <a:latin typeface="ＭＳ Ｐゴシック" panose="020B0600070205080204" pitchFamily="50" charset="-128"/>
              <a:ea typeface="ＭＳ Ｐゴシック" panose="020B0600070205080204" pitchFamily="50" charset="-128"/>
            </a:rPr>
            <a:t>141,298</a:t>
          </a:r>
          <a:r>
            <a:rPr kumimoji="1" lang="ja-JP" altLang="en-US" sz="1300">
              <a:latin typeface="ＭＳ Ｐゴシック" panose="020B0600070205080204" pitchFamily="50" charset="-128"/>
              <a:ea typeface="ＭＳ Ｐゴシック" panose="020B0600070205080204" pitchFamily="50" charset="-128"/>
            </a:rPr>
            <a:t>円となっており、主に北陸新幹線建設事業の増により、近年増加傾向にある。令和元年度は、国の補正に伴い、防災・減災、国土強靭化のための公共事業が増加した。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公債費は一人当たり</a:t>
          </a:r>
          <a:r>
            <a:rPr kumimoji="1" lang="en-US" altLang="ja-JP" sz="1300">
              <a:latin typeface="ＭＳ Ｐゴシック" panose="020B0600070205080204" pitchFamily="50" charset="-128"/>
              <a:ea typeface="ＭＳ Ｐゴシック" panose="020B0600070205080204" pitchFamily="50" charset="-128"/>
            </a:rPr>
            <a:t>96,037</a:t>
          </a:r>
          <a:r>
            <a:rPr kumimoji="1" lang="ja-JP" altLang="en-US" sz="1300">
              <a:latin typeface="ＭＳ Ｐゴシック" panose="020B0600070205080204" pitchFamily="50" charset="-128"/>
              <a:ea typeface="ＭＳ Ｐゴシック" panose="020B0600070205080204" pitchFamily="50" charset="-128"/>
            </a:rPr>
            <a:t>円となっている。令和元年度は、元利償還金の増により増加した。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北陸新幹線や中部縦貫自動車道の整備など大型プロジェクトが本格化しているが、引き続き、歳出の合理化や抑制を図り、健全な財政の維持に努めていく。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780,053
764,795
4,190.52
446,162,997
437,322,620
6,557,720
252,493,624
813,626,189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77978</xdr:rowOff>
    </xdr:from>
    <xdr:to>
      <xdr:col>24</xdr:col>
      <xdr:colOff>62865</xdr:colOff>
      <xdr:row>38</xdr:row>
      <xdr:rowOff>125984</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21478"/>
          <a:ext cx="127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24655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77978</xdr:rowOff>
    </xdr:from>
    <xdr:to>
      <xdr:col>24</xdr:col>
      <xdr:colOff>152400</xdr:colOff>
      <xdr:row>30</xdr:row>
      <xdr:rowOff>77978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2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105410</xdr:rowOff>
    </xdr:from>
    <xdr:to>
      <xdr:col>24</xdr:col>
      <xdr:colOff>63500</xdr:colOff>
      <xdr:row>30</xdr:row>
      <xdr:rowOff>116840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2489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378565"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65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116840</xdr:rowOff>
    </xdr:from>
    <xdr:to>
      <xdr:col>19</xdr:col>
      <xdr:colOff>177800</xdr:colOff>
      <xdr:row>30</xdr:row>
      <xdr:rowOff>123698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26034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116332</xdr:rowOff>
    </xdr:from>
    <xdr:to>
      <xdr:col>20</xdr:col>
      <xdr:colOff>38100</xdr:colOff>
      <xdr:row>36</xdr:row>
      <xdr:rowOff>46482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37609</xdr:rowOff>
    </xdr:from>
    <xdr:ext cx="378565"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95317" y="6209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73406</xdr:rowOff>
    </xdr:from>
    <xdr:to>
      <xdr:col>15</xdr:col>
      <xdr:colOff>50800</xdr:colOff>
      <xdr:row>30</xdr:row>
      <xdr:rowOff>123698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21690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114046</xdr:rowOff>
    </xdr:from>
    <xdr:to>
      <xdr:col>15</xdr:col>
      <xdr:colOff>101600</xdr:colOff>
      <xdr:row>36</xdr:row>
      <xdr:rowOff>44196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35323</xdr:rowOff>
    </xdr:from>
    <xdr:ext cx="378565"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719017" y="6207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73406</xdr:rowOff>
    </xdr:from>
    <xdr:to>
      <xdr:col>10</xdr:col>
      <xdr:colOff>114300</xdr:colOff>
      <xdr:row>31</xdr:row>
      <xdr:rowOff>16256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21690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34036</xdr:rowOff>
    </xdr:from>
    <xdr:to>
      <xdr:col>10</xdr:col>
      <xdr:colOff>165100</xdr:colOff>
      <xdr:row>33</xdr:row>
      <xdr:rowOff>135636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69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33</xdr:row>
      <xdr:rowOff>126763</xdr:rowOff>
    </xdr:from>
    <xdr:ext cx="378565"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830017" y="578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109474</xdr:rowOff>
    </xdr:from>
    <xdr:to>
      <xdr:col>6</xdr:col>
      <xdr:colOff>38100</xdr:colOff>
      <xdr:row>34</xdr:row>
      <xdr:rowOff>39624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67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30751</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941017" y="5860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54610</xdr:rowOff>
    </xdr:from>
    <xdr:to>
      <xdr:col>24</xdr:col>
      <xdr:colOff>114300</xdr:colOff>
      <xdr:row>30</xdr:row>
      <xdr:rowOff>156210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19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151655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123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66040</xdr:rowOff>
    </xdr:from>
    <xdr:to>
      <xdr:col>20</xdr:col>
      <xdr:colOff>38100</xdr:colOff>
      <xdr:row>30</xdr:row>
      <xdr:rowOff>167640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20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29</xdr:row>
      <xdr:rowOff>12717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49728" y="498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72898</xdr:rowOff>
    </xdr:from>
    <xdr:to>
      <xdr:col>15</xdr:col>
      <xdr:colOff>101600</xdr:colOff>
      <xdr:row>31</xdr:row>
      <xdr:rowOff>3048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21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19575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499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22606</xdr:rowOff>
    </xdr:from>
    <xdr:to>
      <xdr:col>10</xdr:col>
      <xdr:colOff>165100</xdr:colOff>
      <xdr:row>30</xdr:row>
      <xdr:rowOff>124206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16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140733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49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136906</xdr:rowOff>
    </xdr:from>
    <xdr:to>
      <xdr:col>6</xdr:col>
      <xdr:colOff>38100</xdr:colOff>
      <xdr:row>31</xdr:row>
      <xdr:rowOff>67056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28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83583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05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64556</xdr:rowOff>
    </xdr:from>
    <xdr:to>
      <xdr:col>24</xdr:col>
      <xdr:colOff>62865</xdr:colOff>
      <xdr:row>58</xdr:row>
      <xdr:rowOff>44668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08506"/>
          <a:ext cx="1270"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48495</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99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44668</xdr:rowOff>
    </xdr:from>
    <xdr:to>
      <xdr:col>24</xdr:col>
      <xdr:colOff>152400</xdr:colOff>
      <xdr:row>58</xdr:row>
      <xdr:rowOff>44668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98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11233</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8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64556</xdr:rowOff>
    </xdr:from>
    <xdr:to>
      <xdr:col>24</xdr:col>
      <xdr:colOff>152400</xdr:colOff>
      <xdr:row>51</xdr:row>
      <xdr:rowOff>64556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0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14198</xdr:rowOff>
    </xdr:from>
    <xdr:to>
      <xdr:col>24</xdr:col>
      <xdr:colOff>63500</xdr:colOff>
      <xdr:row>51</xdr:row>
      <xdr:rowOff>64556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8758148"/>
          <a:ext cx="838200" cy="5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152954</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582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3077</xdr:rowOff>
    </xdr:from>
    <xdr:to>
      <xdr:col>24</xdr:col>
      <xdr:colOff>114300</xdr:colOff>
      <xdr:row>56</xdr:row>
      <xdr:rowOff>104677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60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138263</xdr:rowOff>
    </xdr:from>
    <xdr:to>
      <xdr:col>19</xdr:col>
      <xdr:colOff>177800</xdr:colOff>
      <xdr:row>51</xdr:row>
      <xdr:rowOff>14198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8710763"/>
          <a:ext cx="889000" cy="4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105588</xdr:rowOff>
    </xdr:from>
    <xdr:to>
      <xdr:col>20</xdr:col>
      <xdr:colOff>38100</xdr:colOff>
      <xdr:row>57</xdr:row>
      <xdr:rowOff>35738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70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26865</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17411" y="979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138263</xdr:rowOff>
    </xdr:from>
    <xdr:to>
      <xdr:col>15</xdr:col>
      <xdr:colOff>50800</xdr:colOff>
      <xdr:row>52</xdr:row>
      <xdr:rowOff>144370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8710763"/>
          <a:ext cx="889000" cy="34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71461</xdr:rowOff>
    </xdr:from>
    <xdr:to>
      <xdr:col>15</xdr:col>
      <xdr:colOff>101600</xdr:colOff>
      <xdr:row>57</xdr:row>
      <xdr:rowOff>1611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67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164188</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76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98911</xdr:rowOff>
    </xdr:from>
    <xdr:to>
      <xdr:col>10</xdr:col>
      <xdr:colOff>114300</xdr:colOff>
      <xdr:row>52</xdr:row>
      <xdr:rowOff>144370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8842861"/>
          <a:ext cx="889000" cy="21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143699</xdr:rowOff>
    </xdr:from>
    <xdr:to>
      <xdr:col>10</xdr:col>
      <xdr:colOff>165100</xdr:colOff>
      <xdr:row>54</xdr:row>
      <xdr:rowOff>73849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2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64976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3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97065</xdr:rowOff>
    </xdr:from>
    <xdr:to>
      <xdr:col>6</xdr:col>
      <xdr:colOff>38100</xdr:colOff>
      <xdr:row>55</xdr:row>
      <xdr:rowOff>27215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35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18342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44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13756</xdr:rowOff>
    </xdr:from>
    <xdr:to>
      <xdr:col>24</xdr:col>
      <xdr:colOff>114300</xdr:colOff>
      <xdr:row>51</xdr:row>
      <xdr:rowOff>115356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875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138233</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871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134848</xdr:rowOff>
    </xdr:from>
    <xdr:to>
      <xdr:col>20</xdr:col>
      <xdr:colOff>38100</xdr:colOff>
      <xdr:row>51</xdr:row>
      <xdr:rowOff>64998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870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49</xdr:row>
      <xdr:rowOff>81525</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17411" y="848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87463</xdr:rowOff>
    </xdr:from>
    <xdr:to>
      <xdr:col>15</xdr:col>
      <xdr:colOff>101600</xdr:colOff>
      <xdr:row>51</xdr:row>
      <xdr:rowOff>17613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865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34140</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8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93570</xdr:rowOff>
    </xdr:from>
    <xdr:to>
      <xdr:col>10</xdr:col>
      <xdr:colOff>165100</xdr:colOff>
      <xdr:row>53</xdr:row>
      <xdr:rowOff>23720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00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40247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878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48111</xdr:rowOff>
    </xdr:from>
    <xdr:to>
      <xdr:col>6</xdr:col>
      <xdr:colOff>38100</xdr:colOff>
      <xdr:row>51</xdr:row>
      <xdr:rowOff>149711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879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166238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856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54627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民生費グラフ枠">
          <a:extLst>
            <a:ext uri="{FF2B5EF4-FFF2-40B4-BE49-F238E27FC236}">
              <a16:creationId xmlns:a16="http://schemas.microsoft.com/office/drawing/2014/main" id="{00000000-0008-0000-07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57518</xdr:rowOff>
    </xdr:from>
    <xdr:to>
      <xdr:col>24</xdr:col>
      <xdr:colOff>62865</xdr:colOff>
      <xdr:row>78</xdr:row>
      <xdr:rowOff>97410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flipV="1">
          <a:off x="4633595" y="12401918"/>
          <a:ext cx="1270" cy="106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101237</xdr:rowOff>
    </xdr:from>
    <xdr:ext cx="534377" cy="259045"/>
    <xdr:sp macro="" textlink="">
      <xdr:nvSpPr>
        <xdr:cNvPr id="165" name="民生費最小値テキスト">
          <a:extLst>
            <a:ext uri="{FF2B5EF4-FFF2-40B4-BE49-F238E27FC236}">
              <a16:creationId xmlns:a16="http://schemas.microsoft.com/office/drawing/2014/main" id="{00000000-0008-0000-0700-0000A5000000}"/>
            </a:ext>
          </a:extLst>
        </xdr:cNvPr>
        <xdr:cNvSpPr txBox="1"/>
      </xdr:nvSpPr>
      <xdr:spPr>
        <a:xfrm>
          <a:off x="4686300" y="1347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97410</xdr:rowOff>
    </xdr:from>
    <xdr:to>
      <xdr:col>24</xdr:col>
      <xdr:colOff>152400</xdr:colOff>
      <xdr:row>78</xdr:row>
      <xdr:rowOff>97410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4546600" y="1347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4195</xdr:rowOff>
    </xdr:from>
    <xdr:ext cx="534377" cy="259045"/>
    <xdr:sp macro="" textlink="">
      <xdr:nvSpPr>
        <xdr:cNvPr id="167" name="民生費最大値テキスト">
          <a:extLst>
            <a:ext uri="{FF2B5EF4-FFF2-40B4-BE49-F238E27FC236}">
              <a16:creationId xmlns:a16="http://schemas.microsoft.com/office/drawing/2014/main" id="{00000000-0008-0000-0700-0000A7000000}"/>
            </a:ext>
          </a:extLst>
        </xdr:cNvPr>
        <xdr:cNvSpPr txBox="1"/>
      </xdr:nvSpPr>
      <xdr:spPr>
        <a:xfrm>
          <a:off x="4686300" y="1217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57518</xdr:rowOff>
    </xdr:from>
    <xdr:to>
      <xdr:col>24</xdr:col>
      <xdr:colOff>152400</xdr:colOff>
      <xdr:row>72</xdr:row>
      <xdr:rowOff>57518</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4546600" y="12401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2425</xdr:rowOff>
    </xdr:from>
    <xdr:to>
      <xdr:col>24</xdr:col>
      <xdr:colOff>63500</xdr:colOff>
      <xdr:row>75</xdr:row>
      <xdr:rowOff>156730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3797300" y="12861175"/>
          <a:ext cx="8382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106532</xdr:rowOff>
    </xdr:from>
    <xdr:ext cx="534377" cy="259045"/>
    <xdr:sp macro="" textlink="">
      <xdr:nvSpPr>
        <xdr:cNvPr id="170" name="民生費平均値テキスト">
          <a:extLst>
            <a:ext uri="{FF2B5EF4-FFF2-40B4-BE49-F238E27FC236}">
              <a16:creationId xmlns:a16="http://schemas.microsoft.com/office/drawing/2014/main" id="{00000000-0008-0000-0700-0000AA000000}"/>
            </a:ext>
          </a:extLst>
        </xdr:cNvPr>
        <xdr:cNvSpPr txBox="1"/>
      </xdr:nvSpPr>
      <xdr:spPr>
        <a:xfrm>
          <a:off x="4686300" y="12793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128105</xdr:rowOff>
    </xdr:from>
    <xdr:to>
      <xdr:col>24</xdr:col>
      <xdr:colOff>114300</xdr:colOff>
      <xdr:row>75</xdr:row>
      <xdr:rowOff>58255</xdr:rowOff>
    </xdr:to>
    <xdr:sp macro="" textlink="">
      <xdr:nvSpPr>
        <xdr:cNvPr id="171" name="フローチャート: 判断 170">
          <a:extLst>
            <a:ext uri="{FF2B5EF4-FFF2-40B4-BE49-F238E27FC236}">
              <a16:creationId xmlns:a16="http://schemas.microsoft.com/office/drawing/2014/main" id="{00000000-0008-0000-0700-0000AB000000}"/>
            </a:ext>
          </a:extLst>
        </xdr:cNvPr>
        <xdr:cNvSpPr/>
      </xdr:nvSpPr>
      <xdr:spPr>
        <a:xfrm>
          <a:off x="4584700" y="128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91866</xdr:rowOff>
    </xdr:from>
    <xdr:to>
      <xdr:col>19</xdr:col>
      <xdr:colOff>177800</xdr:colOff>
      <xdr:row>75</xdr:row>
      <xdr:rowOff>156730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2908300" y="12950616"/>
          <a:ext cx="889000" cy="6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102616</xdr:rowOff>
    </xdr:from>
    <xdr:to>
      <xdr:col>20</xdr:col>
      <xdr:colOff>38100</xdr:colOff>
      <xdr:row>76</xdr:row>
      <xdr:rowOff>32767</xdr:rowOff>
    </xdr:to>
    <xdr:sp macro="" textlink="">
      <xdr:nvSpPr>
        <xdr:cNvPr id="173" name="フローチャート: 判断 172">
          <a:extLst>
            <a:ext uri="{FF2B5EF4-FFF2-40B4-BE49-F238E27FC236}">
              <a16:creationId xmlns:a16="http://schemas.microsoft.com/office/drawing/2014/main" id="{00000000-0008-0000-0700-0000AD000000}"/>
            </a:ext>
          </a:extLst>
        </xdr:cNvPr>
        <xdr:cNvSpPr/>
      </xdr:nvSpPr>
      <xdr:spPr>
        <a:xfrm>
          <a:off x="3746500" y="129613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49293</xdr:rowOff>
    </xdr:from>
    <xdr:ext cx="534377"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3517411" y="1273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43802</xdr:rowOff>
    </xdr:from>
    <xdr:to>
      <xdr:col>15</xdr:col>
      <xdr:colOff>50800</xdr:colOff>
      <xdr:row>75</xdr:row>
      <xdr:rowOff>91866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019300" y="12902552"/>
          <a:ext cx="889000" cy="4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3804</xdr:rowOff>
    </xdr:from>
    <xdr:to>
      <xdr:col>15</xdr:col>
      <xdr:colOff>101600</xdr:colOff>
      <xdr:row>75</xdr:row>
      <xdr:rowOff>105404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2857500" y="128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121931</xdr:rowOff>
    </xdr:from>
    <xdr:ext cx="534377"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2641111" y="1263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43802</xdr:rowOff>
    </xdr:from>
    <xdr:to>
      <xdr:col>10</xdr:col>
      <xdr:colOff>114300</xdr:colOff>
      <xdr:row>76</xdr:row>
      <xdr:rowOff>71120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1130300" y="12902552"/>
          <a:ext cx="889000" cy="19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71</xdr:row>
      <xdr:rowOff>88729</xdr:rowOff>
    </xdr:from>
    <xdr:to>
      <xdr:col>10</xdr:col>
      <xdr:colOff>165100</xdr:colOff>
      <xdr:row>72</xdr:row>
      <xdr:rowOff>18879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1968500" y="1226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35406</xdr:rowOff>
    </xdr:from>
    <xdr:ext cx="534377"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1752111" y="1203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135134</xdr:rowOff>
    </xdr:from>
    <xdr:to>
      <xdr:col>6</xdr:col>
      <xdr:colOff>38100</xdr:colOff>
      <xdr:row>74</xdr:row>
      <xdr:rowOff>65284</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1079500" y="1265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81811</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863111" y="1242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123075</xdr:rowOff>
    </xdr:from>
    <xdr:to>
      <xdr:col>24</xdr:col>
      <xdr:colOff>114300</xdr:colOff>
      <xdr:row>75</xdr:row>
      <xdr:rowOff>53225</xdr:rowOff>
    </xdr:to>
    <xdr:sp macro="" textlink="">
      <xdr:nvSpPr>
        <xdr:cNvPr id="188" name="楕円 187">
          <a:extLst>
            <a:ext uri="{FF2B5EF4-FFF2-40B4-BE49-F238E27FC236}">
              <a16:creationId xmlns:a16="http://schemas.microsoft.com/office/drawing/2014/main" id="{00000000-0008-0000-0700-0000BC000000}"/>
            </a:ext>
          </a:extLst>
        </xdr:cNvPr>
        <xdr:cNvSpPr/>
      </xdr:nvSpPr>
      <xdr:spPr>
        <a:xfrm>
          <a:off x="4584700" y="1281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145952</xdr:rowOff>
    </xdr:from>
    <xdr:ext cx="534377" cy="259045"/>
    <xdr:sp macro="" textlink="">
      <xdr:nvSpPr>
        <xdr:cNvPr id="189" name="民生費該当値テキスト">
          <a:extLst>
            <a:ext uri="{FF2B5EF4-FFF2-40B4-BE49-F238E27FC236}">
              <a16:creationId xmlns:a16="http://schemas.microsoft.com/office/drawing/2014/main" id="{00000000-0008-0000-0700-0000BD000000}"/>
            </a:ext>
          </a:extLst>
        </xdr:cNvPr>
        <xdr:cNvSpPr txBox="1"/>
      </xdr:nvSpPr>
      <xdr:spPr>
        <a:xfrm>
          <a:off x="4686300" y="1266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105931</xdr:rowOff>
    </xdr:from>
    <xdr:to>
      <xdr:col>20</xdr:col>
      <xdr:colOff>38100</xdr:colOff>
      <xdr:row>76</xdr:row>
      <xdr:rowOff>36082</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3746500" y="129646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27207</xdr:rowOff>
    </xdr:from>
    <xdr:ext cx="534377"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517411" y="1305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41066</xdr:rowOff>
    </xdr:from>
    <xdr:to>
      <xdr:col>15</xdr:col>
      <xdr:colOff>101600</xdr:colOff>
      <xdr:row>75</xdr:row>
      <xdr:rowOff>142666</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2857500" y="1289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133793</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641111" y="1299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164452</xdr:rowOff>
    </xdr:from>
    <xdr:to>
      <xdr:col>10</xdr:col>
      <xdr:colOff>165100</xdr:colOff>
      <xdr:row>75</xdr:row>
      <xdr:rowOff>94602</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1968500" y="128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85729</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752111" y="1294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20320</xdr:rowOff>
    </xdr:from>
    <xdr:to>
      <xdr:col>6</xdr:col>
      <xdr:colOff>38100</xdr:colOff>
      <xdr:row>76</xdr:row>
      <xdr:rowOff>121920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1079500" y="1305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113047</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863111" y="1314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7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7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7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衛生費グラフ枠">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152273</xdr:rowOff>
    </xdr:from>
    <xdr:to>
      <xdr:col>24</xdr:col>
      <xdr:colOff>62865</xdr:colOff>
      <xdr:row>99</xdr:row>
      <xdr:rowOff>100457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flipV="1">
          <a:off x="4633595" y="15754223"/>
          <a:ext cx="1270" cy="131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104284</xdr:rowOff>
    </xdr:from>
    <xdr:ext cx="534377" cy="259045"/>
    <xdr:sp macro="" textlink="">
      <xdr:nvSpPr>
        <xdr:cNvPr id="221" name="衛生費最小値テキスト">
          <a:extLst>
            <a:ext uri="{FF2B5EF4-FFF2-40B4-BE49-F238E27FC236}">
              <a16:creationId xmlns:a16="http://schemas.microsoft.com/office/drawing/2014/main" id="{00000000-0008-0000-0700-0000DD000000}"/>
            </a:ext>
          </a:extLst>
        </xdr:cNvPr>
        <xdr:cNvSpPr txBox="1"/>
      </xdr:nvSpPr>
      <xdr:spPr>
        <a:xfrm>
          <a:off x="4686300" y="1707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100457</xdr:rowOff>
    </xdr:from>
    <xdr:to>
      <xdr:col>24</xdr:col>
      <xdr:colOff>152400</xdr:colOff>
      <xdr:row>99</xdr:row>
      <xdr:rowOff>100457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4546600" y="1707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98950</xdr:rowOff>
    </xdr:from>
    <xdr:ext cx="534377" cy="259045"/>
    <xdr:sp macro="" textlink="">
      <xdr:nvSpPr>
        <xdr:cNvPr id="223" name="衛生費最大値テキスト">
          <a:extLst>
            <a:ext uri="{FF2B5EF4-FFF2-40B4-BE49-F238E27FC236}">
              <a16:creationId xmlns:a16="http://schemas.microsoft.com/office/drawing/2014/main" id="{00000000-0008-0000-0700-0000DF000000}"/>
            </a:ext>
          </a:extLst>
        </xdr:cNvPr>
        <xdr:cNvSpPr txBox="1"/>
      </xdr:nvSpPr>
      <xdr:spPr>
        <a:xfrm>
          <a:off x="4686300" y="1552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152273</xdr:rowOff>
    </xdr:from>
    <xdr:to>
      <xdr:col>24</xdr:col>
      <xdr:colOff>152400</xdr:colOff>
      <xdr:row>91</xdr:row>
      <xdr:rowOff>152273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5754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149733</xdr:rowOff>
    </xdr:from>
    <xdr:to>
      <xdr:col>24</xdr:col>
      <xdr:colOff>63500</xdr:colOff>
      <xdr:row>98</xdr:row>
      <xdr:rowOff>27812</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3797300" y="16437483"/>
          <a:ext cx="838200" cy="39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137177</xdr:rowOff>
    </xdr:from>
    <xdr:ext cx="534377" cy="259045"/>
    <xdr:sp macro="" textlink="">
      <xdr:nvSpPr>
        <xdr:cNvPr id="226" name="衛生費平均値テキスト">
          <a:extLst>
            <a:ext uri="{FF2B5EF4-FFF2-40B4-BE49-F238E27FC236}">
              <a16:creationId xmlns:a16="http://schemas.microsoft.com/office/drawing/2014/main" id="{00000000-0008-0000-0700-0000E2000000}"/>
            </a:ext>
          </a:extLst>
        </xdr:cNvPr>
        <xdr:cNvSpPr txBox="1"/>
      </xdr:nvSpPr>
      <xdr:spPr>
        <a:xfrm>
          <a:off x="4686300" y="16424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114300</xdr:rowOff>
    </xdr:from>
    <xdr:to>
      <xdr:col>24</xdr:col>
      <xdr:colOff>114300</xdr:colOff>
      <xdr:row>97</xdr:row>
      <xdr:rowOff>44450</xdr:rowOff>
    </xdr:to>
    <xdr:sp macro="" textlink="">
      <xdr:nvSpPr>
        <xdr:cNvPr id="227" name="フローチャート: 判断 226">
          <a:extLst>
            <a:ext uri="{FF2B5EF4-FFF2-40B4-BE49-F238E27FC236}">
              <a16:creationId xmlns:a16="http://schemas.microsoft.com/office/drawing/2014/main" id="{00000000-0008-0000-0700-0000E3000000}"/>
            </a:ext>
          </a:extLst>
        </xdr:cNvPr>
        <xdr:cNvSpPr/>
      </xdr:nvSpPr>
      <xdr:spPr>
        <a:xfrm>
          <a:off x="4584700" y="1657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149733</xdr:rowOff>
    </xdr:from>
    <xdr:to>
      <xdr:col>19</xdr:col>
      <xdr:colOff>177800</xdr:colOff>
      <xdr:row>96</xdr:row>
      <xdr:rowOff>48261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2908300" y="16437483"/>
          <a:ext cx="889000" cy="6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110489</xdr:rowOff>
    </xdr:from>
    <xdr:to>
      <xdr:col>20</xdr:col>
      <xdr:colOff>38100</xdr:colOff>
      <xdr:row>97</xdr:row>
      <xdr:rowOff>40639</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3746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31766</xdr:rowOff>
    </xdr:from>
    <xdr:ext cx="534377"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3517411" y="166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48261</xdr:rowOff>
    </xdr:from>
    <xdr:to>
      <xdr:col>15</xdr:col>
      <xdr:colOff>50800</xdr:colOff>
      <xdr:row>96</xdr:row>
      <xdr:rowOff>145035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019300" y="16507461"/>
          <a:ext cx="8890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102615</xdr:rowOff>
    </xdr:from>
    <xdr:to>
      <xdr:col>15</xdr:col>
      <xdr:colOff>101600</xdr:colOff>
      <xdr:row>96</xdr:row>
      <xdr:rowOff>32765</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2857500" y="163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49292</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2641111" y="1616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73913</xdr:rowOff>
    </xdr:from>
    <xdr:to>
      <xdr:col>10</xdr:col>
      <xdr:colOff>114300</xdr:colOff>
      <xdr:row>96</xdr:row>
      <xdr:rowOff>145035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1130300" y="16361663"/>
          <a:ext cx="889000" cy="24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92</xdr:row>
      <xdr:rowOff>141097</xdr:rowOff>
    </xdr:from>
    <xdr:to>
      <xdr:col>10</xdr:col>
      <xdr:colOff>165100</xdr:colOff>
      <xdr:row>93</xdr:row>
      <xdr:rowOff>71247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1968500" y="1591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87774</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1752111" y="1568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2539</xdr:rowOff>
    </xdr:from>
    <xdr:to>
      <xdr:col>6</xdr:col>
      <xdr:colOff>38100</xdr:colOff>
      <xdr:row>93</xdr:row>
      <xdr:rowOff>104139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079500" y="1594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120666</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863111" y="1572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148462</xdr:rowOff>
    </xdr:from>
    <xdr:to>
      <xdr:col>24</xdr:col>
      <xdr:colOff>114300</xdr:colOff>
      <xdr:row>98</xdr:row>
      <xdr:rowOff>78612</xdr:rowOff>
    </xdr:to>
    <xdr:sp macro="" textlink="">
      <xdr:nvSpPr>
        <xdr:cNvPr id="244" name="楕円 243">
          <a:extLst>
            <a:ext uri="{FF2B5EF4-FFF2-40B4-BE49-F238E27FC236}">
              <a16:creationId xmlns:a16="http://schemas.microsoft.com/office/drawing/2014/main" id="{00000000-0008-0000-0700-0000F4000000}"/>
            </a:ext>
          </a:extLst>
        </xdr:cNvPr>
        <xdr:cNvSpPr/>
      </xdr:nvSpPr>
      <xdr:spPr>
        <a:xfrm>
          <a:off x="4584700" y="167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126889</xdr:rowOff>
    </xdr:from>
    <xdr:ext cx="534377" cy="259045"/>
    <xdr:sp macro="" textlink="">
      <xdr:nvSpPr>
        <xdr:cNvPr id="245" name="衛生費該当値テキスト">
          <a:extLst>
            <a:ext uri="{FF2B5EF4-FFF2-40B4-BE49-F238E27FC236}">
              <a16:creationId xmlns:a16="http://schemas.microsoft.com/office/drawing/2014/main" id="{00000000-0008-0000-0700-0000F5000000}"/>
            </a:ext>
          </a:extLst>
        </xdr:cNvPr>
        <xdr:cNvSpPr txBox="1"/>
      </xdr:nvSpPr>
      <xdr:spPr>
        <a:xfrm>
          <a:off x="4686300" y="1675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98933</xdr:rowOff>
    </xdr:from>
    <xdr:to>
      <xdr:col>20</xdr:col>
      <xdr:colOff>38100</xdr:colOff>
      <xdr:row>96</xdr:row>
      <xdr:rowOff>29083</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3746500" y="1638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45610</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517411" y="1616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168911</xdr:rowOff>
    </xdr:from>
    <xdr:to>
      <xdr:col>15</xdr:col>
      <xdr:colOff>101600</xdr:colOff>
      <xdr:row>96</xdr:row>
      <xdr:rowOff>99061</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2857500" y="1645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90188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54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94235</xdr:rowOff>
    </xdr:from>
    <xdr:to>
      <xdr:col>10</xdr:col>
      <xdr:colOff>165100</xdr:colOff>
      <xdr:row>97</xdr:row>
      <xdr:rowOff>24385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1968500" y="1655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15512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64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23113</xdr:rowOff>
    </xdr:from>
    <xdr:to>
      <xdr:col>6</xdr:col>
      <xdr:colOff>38100</xdr:colOff>
      <xdr:row>95</xdr:row>
      <xdr:rowOff>124713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079500" y="1631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115840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40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a:extLst>
            <a:ext uri="{FF2B5EF4-FFF2-40B4-BE49-F238E27FC236}">
              <a16:creationId xmlns:a16="http://schemas.microsoft.com/office/drawing/2014/main" id="{00000000-0008-0000-0700-00000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3" name="労働費グラフ枠">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168046</xdr:rowOff>
    </xdr:from>
    <xdr:to>
      <xdr:col>54</xdr:col>
      <xdr:colOff>189865</xdr:colOff>
      <xdr:row>39</xdr:row>
      <xdr:rowOff>67005</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flipV="1">
          <a:off x="10475595" y="6340246"/>
          <a:ext cx="1270" cy="41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70832</xdr:rowOff>
    </xdr:from>
    <xdr:ext cx="378565" cy="259045"/>
    <xdr:sp macro="" textlink="">
      <xdr:nvSpPr>
        <xdr:cNvPr id="275" name="労働費最小値テキスト">
          <a:extLst>
            <a:ext uri="{FF2B5EF4-FFF2-40B4-BE49-F238E27FC236}">
              <a16:creationId xmlns:a16="http://schemas.microsoft.com/office/drawing/2014/main" id="{00000000-0008-0000-0700-000013010000}"/>
            </a:ext>
          </a:extLst>
        </xdr:cNvPr>
        <xdr:cNvSpPr txBox="1"/>
      </xdr:nvSpPr>
      <xdr:spPr>
        <a:xfrm>
          <a:off x="10528300" y="6757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67005</xdr:rowOff>
    </xdr:from>
    <xdr:to>
      <xdr:col>55</xdr:col>
      <xdr:colOff>88900</xdr:colOff>
      <xdr:row>39</xdr:row>
      <xdr:rowOff>67005</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10388600" y="6753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114723</xdr:rowOff>
    </xdr:from>
    <xdr:ext cx="469744" cy="259045"/>
    <xdr:sp macro="" textlink="">
      <xdr:nvSpPr>
        <xdr:cNvPr id="277" name="労働費最大値テキスト">
          <a:extLst>
            <a:ext uri="{FF2B5EF4-FFF2-40B4-BE49-F238E27FC236}">
              <a16:creationId xmlns:a16="http://schemas.microsoft.com/office/drawing/2014/main" id="{00000000-0008-0000-0700-000015010000}"/>
            </a:ext>
          </a:extLst>
        </xdr:cNvPr>
        <xdr:cNvSpPr txBox="1"/>
      </xdr:nvSpPr>
      <xdr:spPr>
        <a:xfrm>
          <a:off x="10528300" y="611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168046</xdr:rowOff>
    </xdr:from>
    <xdr:to>
      <xdr:col>55</xdr:col>
      <xdr:colOff>88900</xdr:colOff>
      <xdr:row>36</xdr:row>
      <xdr:rowOff>168046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10388600" y="634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61062</xdr:rowOff>
    </xdr:from>
    <xdr:to>
      <xdr:col>55</xdr:col>
      <xdr:colOff>0</xdr:colOff>
      <xdr:row>37</xdr:row>
      <xdr:rowOff>137414</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9639300" y="6404712"/>
          <a:ext cx="838200" cy="7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8348</xdr:rowOff>
    </xdr:from>
    <xdr:ext cx="469744" cy="259045"/>
    <xdr:sp macro="" textlink="">
      <xdr:nvSpPr>
        <xdr:cNvPr id="280" name="労働費平均値テキスト">
          <a:extLst>
            <a:ext uri="{FF2B5EF4-FFF2-40B4-BE49-F238E27FC236}">
              <a16:creationId xmlns:a16="http://schemas.microsoft.com/office/drawing/2014/main" id="{00000000-0008-0000-0700-000018010000}"/>
            </a:ext>
          </a:extLst>
        </xdr:cNvPr>
        <xdr:cNvSpPr txBox="1"/>
      </xdr:nvSpPr>
      <xdr:spPr>
        <a:xfrm>
          <a:off x="10528300" y="65234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29921</xdr:rowOff>
    </xdr:from>
    <xdr:to>
      <xdr:col>55</xdr:col>
      <xdr:colOff>50800</xdr:colOff>
      <xdr:row>38</xdr:row>
      <xdr:rowOff>131521</xdr:rowOff>
    </xdr:to>
    <xdr:sp macro="" textlink="">
      <xdr:nvSpPr>
        <xdr:cNvPr id="281" name="フローチャート: 判断 280">
          <a:extLst>
            <a:ext uri="{FF2B5EF4-FFF2-40B4-BE49-F238E27FC236}">
              <a16:creationId xmlns:a16="http://schemas.microsoft.com/office/drawing/2014/main" id="{00000000-0008-0000-0700-000019010000}"/>
            </a:ext>
          </a:extLst>
        </xdr:cNvPr>
        <xdr:cNvSpPr/>
      </xdr:nvSpPr>
      <xdr:spPr>
        <a:xfrm>
          <a:off x="104267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137414</xdr:rowOff>
    </xdr:from>
    <xdr:to>
      <xdr:col>50</xdr:col>
      <xdr:colOff>114300</xdr:colOff>
      <xdr:row>37</xdr:row>
      <xdr:rowOff>137871</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8750300" y="648106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16205</xdr:rowOff>
    </xdr:from>
    <xdr:to>
      <xdr:col>50</xdr:col>
      <xdr:colOff>165100</xdr:colOff>
      <xdr:row>38</xdr:row>
      <xdr:rowOff>117805</xdr:rowOff>
    </xdr:to>
    <xdr:sp macro="" textlink="">
      <xdr:nvSpPr>
        <xdr:cNvPr id="283" name="フローチャート: 判断 282">
          <a:extLst>
            <a:ext uri="{FF2B5EF4-FFF2-40B4-BE49-F238E27FC236}">
              <a16:creationId xmlns:a16="http://schemas.microsoft.com/office/drawing/2014/main" id="{00000000-0008-0000-0700-00001B010000}"/>
            </a:ext>
          </a:extLst>
        </xdr:cNvPr>
        <xdr:cNvSpPr/>
      </xdr:nvSpPr>
      <xdr:spPr>
        <a:xfrm>
          <a:off x="9588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108932</xdr:rowOff>
    </xdr:from>
    <xdr:ext cx="469744"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9391728" y="662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99466</xdr:rowOff>
    </xdr:from>
    <xdr:to>
      <xdr:col>45</xdr:col>
      <xdr:colOff>177800</xdr:colOff>
      <xdr:row>37</xdr:row>
      <xdr:rowOff>137871</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7861300" y="6443116"/>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167996</xdr:rowOff>
    </xdr:from>
    <xdr:to>
      <xdr:col>46</xdr:col>
      <xdr:colOff>38100</xdr:colOff>
      <xdr:row>38</xdr:row>
      <xdr:rowOff>98146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8699500" y="651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89273</xdr:rowOff>
    </xdr:from>
    <xdr:ext cx="469744"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8515428" y="660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47803</xdr:rowOff>
    </xdr:from>
    <xdr:to>
      <xdr:col>41</xdr:col>
      <xdr:colOff>50800</xdr:colOff>
      <xdr:row>37</xdr:row>
      <xdr:rowOff>99466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972300" y="5705653"/>
          <a:ext cx="889000" cy="73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167081</xdr:rowOff>
    </xdr:from>
    <xdr:to>
      <xdr:col>41</xdr:col>
      <xdr:colOff>101600</xdr:colOff>
      <xdr:row>35</xdr:row>
      <xdr:rowOff>97231</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7810500" y="59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113758</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7626428" y="57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29007</xdr:rowOff>
    </xdr:from>
    <xdr:to>
      <xdr:col>36</xdr:col>
      <xdr:colOff>165100</xdr:colOff>
      <xdr:row>31</xdr:row>
      <xdr:rowOff>130607</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6921500" y="53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147134</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6737428" y="511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10262</xdr:rowOff>
    </xdr:from>
    <xdr:to>
      <xdr:col>55</xdr:col>
      <xdr:colOff>50800</xdr:colOff>
      <xdr:row>37</xdr:row>
      <xdr:rowOff>111862</xdr:rowOff>
    </xdr:to>
    <xdr:sp macro="" textlink="">
      <xdr:nvSpPr>
        <xdr:cNvPr id="298" name="楕円 297">
          <a:extLst>
            <a:ext uri="{FF2B5EF4-FFF2-40B4-BE49-F238E27FC236}">
              <a16:creationId xmlns:a16="http://schemas.microsoft.com/office/drawing/2014/main" id="{00000000-0008-0000-0700-00002A010000}"/>
            </a:ext>
          </a:extLst>
        </xdr:cNvPr>
        <xdr:cNvSpPr/>
      </xdr:nvSpPr>
      <xdr:spPr>
        <a:xfrm>
          <a:off x="10426700" y="635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96639</xdr:rowOff>
    </xdr:from>
    <xdr:ext cx="469744" cy="259045"/>
    <xdr:sp macro="" textlink="">
      <xdr:nvSpPr>
        <xdr:cNvPr id="299" name="労働費該当値テキスト">
          <a:extLst>
            <a:ext uri="{FF2B5EF4-FFF2-40B4-BE49-F238E27FC236}">
              <a16:creationId xmlns:a16="http://schemas.microsoft.com/office/drawing/2014/main" id="{00000000-0008-0000-0700-00002B010000}"/>
            </a:ext>
          </a:extLst>
        </xdr:cNvPr>
        <xdr:cNvSpPr txBox="1"/>
      </xdr:nvSpPr>
      <xdr:spPr>
        <a:xfrm>
          <a:off x="10528300" y="626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86614</xdr:rowOff>
    </xdr:from>
    <xdr:to>
      <xdr:col>50</xdr:col>
      <xdr:colOff>165100</xdr:colOff>
      <xdr:row>38</xdr:row>
      <xdr:rowOff>16764</xdr:rowOff>
    </xdr:to>
    <xdr:sp macro="" textlink="">
      <xdr:nvSpPr>
        <xdr:cNvPr id="300" name="楕円 299">
          <a:extLst>
            <a:ext uri="{FF2B5EF4-FFF2-40B4-BE49-F238E27FC236}">
              <a16:creationId xmlns:a16="http://schemas.microsoft.com/office/drawing/2014/main" id="{00000000-0008-0000-0700-00002C010000}"/>
            </a:ext>
          </a:extLst>
        </xdr:cNvPr>
        <xdr:cNvSpPr/>
      </xdr:nvSpPr>
      <xdr:spPr>
        <a:xfrm>
          <a:off x="9588500" y="64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33291</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391728" y="620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87071</xdr:rowOff>
    </xdr:from>
    <xdr:to>
      <xdr:col>46</xdr:col>
      <xdr:colOff>38100</xdr:colOff>
      <xdr:row>38</xdr:row>
      <xdr:rowOff>17221</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8699500" y="643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33748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20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48666</xdr:rowOff>
    </xdr:from>
    <xdr:to>
      <xdr:col>41</xdr:col>
      <xdr:colOff>101600</xdr:colOff>
      <xdr:row>37</xdr:row>
      <xdr:rowOff>150266</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7810500" y="63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141393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48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168453</xdr:rowOff>
    </xdr:from>
    <xdr:to>
      <xdr:col>36</xdr:col>
      <xdr:colOff>165100</xdr:colOff>
      <xdr:row>33</xdr:row>
      <xdr:rowOff>98603</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6921500" y="565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89730</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574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8" name="正方形/長方形 307">
          <a:extLst>
            <a:ext uri="{FF2B5EF4-FFF2-40B4-BE49-F238E27FC236}">
              <a16:creationId xmlns:a16="http://schemas.microsoft.com/office/drawing/2014/main" id="{00000000-0008-0000-0700-00003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9" name="正方形/長方形 308">
          <a:extLst>
            <a:ext uri="{FF2B5EF4-FFF2-40B4-BE49-F238E27FC236}">
              <a16:creationId xmlns:a16="http://schemas.microsoft.com/office/drawing/2014/main" id="{00000000-0008-0000-0700-000035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0" name="正方形/長方形 309">
          <a:extLst>
            <a:ext uri="{FF2B5EF4-FFF2-40B4-BE49-F238E27FC236}">
              <a16:creationId xmlns:a16="http://schemas.microsoft.com/office/drawing/2014/main" id="{00000000-0008-0000-0700-000036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5" name="直線コネクタ 314">
          <a:extLst>
            <a:ext uri="{FF2B5EF4-FFF2-40B4-BE49-F238E27FC236}">
              <a16:creationId xmlns:a16="http://schemas.microsoft.com/office/drawing/2014/main" id="{00000000-0008-0000-0700-00003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17" name="直線コネクタ 316">
          <a:extLst>
            <a:ext uri="{FF2B5EF4-FFF2-40B4-BE49-F238E27FC236}">
              <a16:creationId xmlns:a16="http://schemas.microsoft.com/office/drawing/2014/main" id="{00000000-0008-0000-0700-00003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19" name="直線コネクタ 318">
          <a:extLst>
            <a:ext uri="{FF2B5EF4-FFF2-40B4-BE49-F238E27FC236}">
              <a16:creationId xmlns:a16="http://schemas.microsoft.com/office/drawing/2014/main" id="{00000000-0008-0000-0700-00003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農林水産業費グラフ枠">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121608</xdr:rowOff>
    </xdr:from>
    <xdr:to>
      <xdr:col>54</xdr:col>
      <xdr:colOff>189865</xdr:colOff>
      <xdr:row>59</xdr:row>
      <xdr:rowOff>128825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flipV="1">
          <a:off x="10475595" y="8694108"/>
          <a:ext cx="1270" cy="155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132652</xdr:rowOff>
    </xdr:from>
    <xdr:ext cx="469744" cy="259045"/>
    <xdr:sp macro="" textlink="">
      <xdr:nvSpPr>
        <xdr:cNvPr id="333" name="農林水産業費最小値テキスト">
          <a:extLst>
            <a:ext uri="{FF2B5EF4-FFF2-40B4-BE49-F238E27FC236}">
              <a16:creationId xmlns:a16="http://schemas.microsoft.com/office/drawing/2014/main" id="{00000000-0008-0000-0700-00004D010000}"/>
            </a:ext>
          </a:extLst>
        </xdr:cNvPr>
        <xdr:cNvSpPr txBox="1"/>
      </xdr:nvSpPr>
      <xdr:spPr>
        <a:xfrm>
          <a:off x="10528300" y="1024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128825</xdr:rowOff>
    </xdr:from>
    <xdr:to>
      <xdr:col>55</xdr:col>
      <xdr:colOff>88900</xdr:colOff>
      <xdr:row>59</xdr:row>
      <xdr:rowOff>128825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10388600" y="10244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68285</xdr:rowOff>
    </xdr:from>
    <xdr:ext cx="534377" cy="259045"/>
    <xdr:sp macro="" textlink="">
      <xdr:nvSpPr>
        <xdr:cNvPr id="335" name="農林水産業費最大値テキスト">
          <a:extLst>
            <a:ext uri="{FF2B5EF4-FFF2-40B4-BE49-F238E27FC236}">
              <a16:creationId xmlns:a16="http://schemas.microsoft.com/office/drawing/2014/main" id="{00000000-0008-0000-0700-00004F010000}"/>
            </a:ext>
          </a:extLst>
        </xdr:cNvPr>
        <xdr:cNvSpPr txBox="1"/>
      </xdr:nvSpPr>
      <xdr:spPr>
        <a:xfrm>
          <a:off x="10528300" y="846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121608</xdr:rowOff>
    </xdr:from>
    <xdr:to>
      <xdr:col>55</xdr:col>
      <xdr:colOff>88900</xdr:colOff>
      <xdr:row>50</xdr:row>
      <xdr:rowOff>121608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869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67430</xdr:rowOff>
    </xdr:from>
    <xdr:to>
      <xdr:col>55</xdr:col>
      <xdr:colOff>0</xdr:colOff>
      <xdr:row>53</xdr:row>
      <xdr:rowOff>106521</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9639300" y="8982830"/>
          <a:ext cx="838200" cy="21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77353</xdr:rowOff>
    </xdr:from>
    <xdr:ext cx="534377" cy="259045"/>
    <xdr:sp macro="" textlink="">
      <xdr:nvSpPr>
        <xdr:cNvPr id="338" name="農林水産業費平均値テキスト">
          <a:extLst>
            <a:ext uri="{FF2B5EF4-FFF2-40B4-BE49-F238E27FC236}">
              <a16:creationId xmlns:a16="http://schemas.microsoft.com/office/drawing/2014/main" id="{00000000-0008-0000-0700-000052010000}"/>
            </a:ext>
          </a:extLst>
        </xdr:cNvPr>
        <xdr:cNvSpPr txBox="1"/>
      </xdr:nvSpPr>
      <xdr:spPr>
        <a:xfrm>
          <a:off x="10528300" y="9164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98926</xdr:rowOff>
    </xdr:from>
    <xdr:to>
      <xdr:col>55</xdr:col>
      <xdr:colOff>50800</xdr:colOff>
      <xdr:row>54</xdr:row>
      <xdr:rowOff>29076</xdr:rowOff>
    </xdr:to>
    <xdr:sp macro="" textlink="">
      <xdr:nvSpPr>
        <xdr:cNvPr id="339" name="フローチャート: 判断 338">
          <a:extLst>
            <a:ext uri="{FF2B5EF4-FFF2-40B4-BE49-F238E27FC236}">
              <a16:creationId xmlns:a16="http://schemas.microsoft.com/office/drawing/2014/main" id="{00000000-0008-0000-0700-000053010000}"/>
            </a:ext>
          </a:extLst>
        </xdr:cNvPr>
        <xdr:cNvSpPr/>
      </xdr:nvSpPr>
      <xdr:spPr>
        <a:xfrm>
          <a:off x="10426700" y="918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70010</xdr:rowOff>
    </xdr:from>
    <xdr:to>
      <xdr:col>50</xdr:col>
      <xdr:colOff>114300</xdr:colOff>
      <xdr:row>53</xdr:row>
      <xdr:rowOff>106521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8750300" y="9156860"/>
          <a:ext cx="889000" cy="3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24239</xdr:rowOff>
    </xdr:from>
    <xdr:to>
      <xdr:col>50</xdr:col>
      <xdr:colOff>165100</xdr:colOff>
      <xdr:row>54</xdr:row>
      <xdr:rowOff>125839</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9588500" y="928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116966</xdr:rowOff>
    </xdr:from>
    <xdr:ext cx="534377"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9359411" y="937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9529</xdr:rowOff>
    </xdr:from>
    <xdr:to>
      <xdr:col>45</xdr:col>
      <xdr:colOff>177800</xdr:colOff>
      <xdr:row>53</xdr:row>
      <xdr:rowOff>70010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7861300" y="9096379"/>
          <a:ext cx="889000" cy="6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63166</xdr:rowOff>
    </xdr:from>
    <xdr:to>
      <xdr:col>46</xdr:col>
      <xdr:colOff>38100</xdr:colOff>
      <xdr:row>54</xdr:row>
      <xdr:rowOff>164766</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8699500" y="93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155893</xdr:rowOff>
    </xdr:from>
    <xdr:ext cx="534377"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8483111" y="941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151392</xdr:rowOff>
    </xdr:from>
    <xdr:to>
      <xdr:col>41</xdr:col>
      <xdr:colOff>50800</xdr:colOff>
      <xdr:row>53</xdr:row>
      <xdr:rowOff>9529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972300" y="9066792"/>
          <a:ext cx="889000" cy="2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87561</xdr:rowOff>
    </xdr:from>
    <xdr:to>
      <xdr:col>41</xdr:col>
      <xdr:colOff>101600</xdr:colOff>
      <xdr:row>54</xdr:row>
      <xdr:rowOff>17711</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7810500" y="917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8838</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7594111" y="926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114634</xdr:rowOff>
    </xdr:from>
    <xdr:to>
      <xdr:col>36</xdr:col>
      <xdr:colOff>165100</xdr:colOff>
      <xdr:row>54</xdr:row>
      <xdr:rowOff>44784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6921500" y="920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35911</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705111" y="929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16630</xdr:rowOff>
    </xdr:from>
    <xdr:to>
      <xdr:col>55</xdr:col>
      <xdr:colOff>50800</xdr:colOff>
      <xdr:row>52</xdr:row>
      <xdr:rowOff>118230</xdr:rowOff>
    </xdr:to>
    <xdr:sp macro="" textlink="">
      <xdr:nvSpPr>
        <xdr:cNvPr id="356" name="楕円 355">
          <a:extLst>
            <a:ext uri="{FF2B5EF4-FFF2-40B4-BE49-F238E27FC236}">
              <a16:creationId xmlns:a16="http://schemas.microsoft.com/office/drawing/2014/main" id="{00000000-0008-0000-0700-000064010000}"/>
            </a:ext>
          </a:extLst>
        </xdr:cNvPr>
        <xdr:cNvSpPr/>
      </xdr:nvSpPr>
      <xdr:spPr>
        <a:xfrm>
          <a:off x="10426700" y="893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39507</xdr:rowOff>
    </xdr:from>
    <xdr:ext cx="534377" cy="259045"/>
    <xdr:sp macro="" textlink="">
      <xdr:nvSpPr>
        <xdr:cNvPr id="357" name="農林水産業費該当値テキスト">
          <a:extLst>
            <a:ext uri="{FF2B5EF4-FFF2-40B4-BE49-F238E27FC236}">
              <a16:creationId xmlns:a16="http://schemas.microsoft.com/office/drawing/2014/main" id="{00000000-0008-0000-0700-000065010000}"/>
            </a:ext>
          </a:extLst>
        </xdr:cNvPr>
        <xdr:cNvSpPr txBox="1"/>
      </xdr:nvSpPr>
      <xdr:spPr>
        <a:xfrm>
          <a:off x="10528300" y="878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55721</xdr:rowOff>
    </xdr:from>
    <xdr:to>
      <xdr:col>50</xdr:col>
      <xdr:colOff>165100</xdr:colOff>
      <xdr:row>53</xdr:row>
      <xdr:rowOff>157321</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9588500" y="914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52</xdr:row>
      <xdr:rowOff>2398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59411" y="891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19210</xdr:rowOff>
    </xdr:from>
    <xdr:to>
      <xdr:col>46</xdr:col>
      <xdr:colOff>38100</xdr:colOff>
      <xdr:row>53</xdr:row>
      <xdr:rowOff>120810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8699500" y="910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137337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888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130179</xdr:rowOff>
    </xdr:from>
    <xdr:to>
      <xdr:col>41</xdr:col>
      <xdr:colOff>101600</xdr:colOff>
      <xdr:row>53</xdr:row>
      <xdr:rowOff>60329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7810500" y="904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76856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882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100592</xdr:rowOff>
    </xdr:from>
    <xdr:to>
      <xdr:col>36</xdr:col>
      <xdr:colOff>165100</xdr:colOff>
      <xdr:row>53</xdr:row>
      <xdr:rowOff>30742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6921500" y="901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47269</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879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a:extLst>
            <a:ext uri="{FF2B5EF4-FFF2-40B4-BE49-F238E27FC236}">
              <a16:creationId xmlns:a16="http://schemas.microsoft.com/office/drawing/2014/main" id="{00000000-0008-0000-0700-00007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4" name="直線コネクタ 373">
          <a:extLst>
            <a:ext uri="{FF2B5EF4-FFF2-40B4-BE49-F238E27FC236}">
              <a16:creationId xmlns:a16="http://schemas.microsoft.com/office/drawing/2014/main" id="{00000000-0008-0000-0700-000076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81342</xdr:rowOff>
    </xdr:from>
    <xdr:to>
      <xdr:col>54</xdr:col>
      <xdr:colOff>189865</xdr:colOff>
      <xdr:row>78</xdr:row>
      <xdr:rowOff>110341</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10475595" y="12082842"/>
          <a:ext cx="1270" cy="1400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114168</xdr:rowOff>
    </xdr:from>
    <xdr:ext cx="469744" cy="259045"/>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10528300" y="1348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110341</xdr:rowOff>
    </xdr:from>
    <xdr:to>
      <xdr:col>55</xdr:col>
      <xdr:colOff>88900</xdr:colOff>
      <xdr:row>78</xdr:row>
      <xdr:rowOff>110341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348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28019</xdr:rowOff>
    </xdr:from>
    <xdr:ext cx="534377" cy="259045"/>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10528300" y="1185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81342</xdr:rowOff>
    </xdr:from>
    <xdr:to>
      <xdr:col>55</xdr:col>
      <xdr:colOff>88900</xdr:colOff>
      <xdr:row>70</xdr:row>
      <xdr:rowOff>81342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208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117493</xdr:rowOff>
    </xdr:from>
    <xdr:to>
      <xdr:col>55</xdr:col>
      <xdr:colOff>0</xdr:colOff>
      <xdr:row>76</xdr:row>
      <xdr:rowOff>40390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9639300" y="12804793"/>
          <a:ext cx="838200" cy="26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110667</xdr:rowOff>
    </xdr:from>
    <xdr:ext cx="534377" cy="2590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10528300" y="12626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87790</xdr:rowOff>
    </xdr:from>
    <xdr:to>
      <xdr:col>55</xdr:col>
      <xdr:colOff>50800</xdr:colOff>
      <xdr:row>75</xdr:row>
      <xdr:rowOff>17940</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10426700" y="1277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117493</xdr:rowOff>
    </xdr:from>
    <xdr:to>
      <xdr:col>50</xdr:col>
      <xdr:colOff>114300</xdr:colOff>
      <xdr:row>76</xdr:row>
      <xdr:rowOff>23670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8750300" y="12804793"/>
          <a:ext cx="889000" cy="24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64309</xdr:rowOff>
    </xdr:from>
    <xdr:to>
      <xdr:col>50</xdr:col>
      <xdr:colOff>165100</xdr:colOff>
      <xdr:row>74</xdr:row>
      <xdr:rowOff>165909</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9588500" y="1275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10986</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59411" y="1252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93490</xdr:rowOff>
    </xdr:from>
    <xdr:to>
      <xdr:col>45</xdr:col>
      <xdr:colOff>177800</xdr:colOff>
      <xdr:row>76</xdr:row>
      <xdr:rowOff>23670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7861300" y="12952240"/>
          <a:ext cx="889000" cy="10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154019</xdr:rowOff>
    </xdr:from>
    <xdr:to>
      <xdr:col>46</xdr:col>
      <xdr:colOff>38100</xdr:colOff>
      <xdr:row>74</xdr:row>
      <xdr:rowOff>84169</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8699500" y="1266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100696</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8483111" y="1244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20207</xdr:rowOff>
    </xdr:from>
    <xdr:to>
      <xdr:col>41</xdr:col>
      <xdr:colOff>50800</xdr:colOff>
      <xdr:row>75</xdr:row>
      <xdr:rowOff>93490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972300" y="12878957"/>
          <a:ext cx="889000" cy="7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70</xdr:row>
      <xdr:rowOff>137069</xdr:rowOff>
    </xdr:from>
    <xdr:to>
      <xdr:col>41</xdr:col>
      <xdr:colOff>101600</xdr:colOff>
      <xdr:row>71</xdr:row>
      <xdr:rowOff>67219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7810500" y="1213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83746</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594111" y="1191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143438</xdr:rowOff>
    </xdr:from>
    <xdr:to>
      <xdr:col>36</xdr:col>
      <xdr:colOff>165100</xdr:colOff>
      <xdr:row>72</xdr:row>
      <xdr:rowOff>73588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6921500" y="1231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90115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05111" y="1209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161040</xdr:rowOff>
    </xdr:from>
    <xdr:to>
      <xdr:col>55</xdr:col>
      <xdr:colOff>50800</xdr:colOff>
      <xdr:row>76</xdr:row>
      <xdr:rowOff>91190</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10426700" y="1301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139467</xdr:rowOff>
    </xdr:from>
    <xdr:ext cx="534377" cy="259045"/>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10528300" y="1299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66693</xdr:rowOff>
    </xdr:from>
    <xdr:to>
      <xdr:col>50</xdr:col>
      <xdr:colOff>165100</xdr:colOff>
      <xdr:row>74</xdr:row>
      <xdr:rowOff>168293</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9588500" y="1275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159420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59411" y="1284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144319</xdr:rowOff>
    </xdr:from>
    <xdr:to>
      <xdr:col>46</xdr:col>
      <xdr:colOff>38100</xdr:colOff>
      <xdr:row>76</xdr:row>
      <xdr:rowOff>74470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8699500" y="130030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65597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09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42690</xdr:rowOff>
    </xdr:from>
    <xdr:to>
      <xdr:col>41</xdr:col>
      <xdr:colOff>101600</xdr:colOff>
      <xdr:row>75</xdr:row>
      <xdr:rowOff>144290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7810500" y="1290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135417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299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140857</xdr:rowOff>
    </xdr:from>
    <xdr:to>
      <xdr:col>36</xdr:col>
      <xdr:colOff>165100</xdr:colOff>
      <xdr:row>75</xdr:row>
      <xdr:rowOff>71007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6921500" y="128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62134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292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7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土木費グラフ枠">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63539</xdr:rowOff>
    </xdr:from>
    <xdr:to>
      <xdr:col>54</xdr:col>
      <xdr:colOff>189865</xdr:colOff>
      <xdr:row>97</xdr:row>
      <xdr:rowOff>137795</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flipV="1">
          <a:off x="10475595" y="15665489"/>
          <a:ext cx="1270" cy="110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141622</xdr:rowOff>
    </xdr:from>
    <xdr:ext cx="534377" cy="259045"/>
    <xdr:sp macro="" textlink="">
      <xdr:nvSpPr>
        <xdr:cNvPr id="446" name="土木費最小値テキスト">
          <a:extLst>
            <a:ext uri="{FF2B5EF4-FFF2-40B4-BE49-F238E27FC236}">
              <a16:creationId xmlns:a16="http://schemas.microsoft.com/office/drawing/2014/main" id="{00000000-0008-0000-0700-0000BE010000}"/>
            </a:ext>
          </a:extLst>
        </xdr:cNvPr>
        <xdr:cNvSpPr txBox="1"/>
      </xdr:nvSpPr>
      <xdr:spPr>
        <a:xfrm>
          <a:off x="10528300" y="1677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137795</xdr:rowOff>
    </xdr:from>
    <xdr:to>
      <xdr:col>55</xdr:col>
      <xdr:colOff>88900</xdr:colOff>
      <xdr:row>97</xdr:row>
      <xdr:rowOff>137795</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10388600" y="1676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10216</xdr:rowOff>
    </xdr:from>
    <xdr:ext cx="599010" cy="259045"/>
    <xdr:sp macro="" textlink="">
      <xdr:nvSpPr>
        <xdr:cNvPr id="448" name="土木費最大値テキスト">
          <a:extLst>
            <a:ext uri="{FF2B5EF4-FFF2-40B4-BE49-F238E27FC236}">
              <a16:creationId xmlns:a16="http://schemas.microsoft.com/office/drawing/2014/main" id="{00000000-0008-0000-0700-0000C0010000}"/>
            </a:ext>
          </a:extLst>
        </xdr:cNvPr>
        <xdr:cNvSpPr txBox="1"/>
      </xdr:nvSpPr>
      <xdr:spPr>
        <a:xfrm>
          <a:off x="10528300" y="154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63539</xdr:rowOff>
    </xdr:from>
    <xdr:to>
      <xdr:col>55</xdr:col>
      <xdr:colOff>88900</xdr:colOff>
      <xdr:row>91</xdr:row>
      <xdr:rowOff>63539</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566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62109</xdr:rowOff>
    </xdr:from>
    <xdr:to>
      <xdr:col>55</xdr:col>
      <xdr:colOff>0</xdr:colOff>
      <xdr:row>93</xdr:row>
      <xdr:rowOff>168960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9639300" y="16006959"/>
          <a:ext cx="838200" cy="10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14501</xdr:rowOff>
    </xdr:from>
    <xdr:ext cx="534377" cy="259045"/>
    <xdr:sp macro="" textlink="">
      <xdr:nvSpPr>
        <xdr:cNvPr id="451" name="土木費平均値テキスト">
          <a:extLst>
            <a:ext uri="{FF2B5EF4-FFF2-40B4-BE49-F238E27FC236}">
              <a16:creationId xmlns:a16="http://schemas.microsoft.com/office/drawing/2014/main" id="{00000000-0008-0000-0700-0000C3010000}"/>
            </a:ext>
          </a:extLst>
        </xdr:cNvPr>
        <xdr:cNvSpPr txBox="1"/>
      </xdr:nvSpPr>
      <xdr:spPr>
        <a:xfrm>
          <a:off x="10528300" y="16473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36074</xdr:rowOff>
    </xdr:from>
    <xdr:to>
      <xdr:col>55</xdr:col>
      <xdr:colOff>50800</xdr:colOff>
      <xdr:row>96</xdr:row>
      <xdr:rowOff>137674</xdr:rowOff>
    </xdr:to>
    <xdr:sp macro="" textlink="">
      <xdr:nvSpPr>
        <xdr:cNvPr id="452" name="フローチャート: 判断 451">
          <a:extLst>
            <a:ext uri="{FF2B5EF4-FFF2-40B4-BE49-F238E27FC236}">
              <a16:creationId xmlns:a16="http://schemas.microsoft.com/office/drawing/2014/main" id="{00000000-0008-0000-0700-0000C4010000}"/>
            </a:ext>
          </a:extLst>
        </xdr:cNvPr>
        <xdr:cNvSpPr/>
      </xdr:nvSpPr>
      <xdr:spPr>
        <a:xfrm>
          <a:off x="10426700" y="1649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137261</xdr:rowOff>
    </xdr:from>
    <xdr:to>
      <xdr:col>50</xdr:col>
      <xdr:colOff>114300</xdr:colOff>
      <xdr:row>93</xdr:row>
      <xdr:rowOff>168960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8750300" y="16082111"/>
          <a:ext cx="889000" cy="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110692</xdr:rowOff>
    </xdr:from>
    <xdr:to>
      <xdr:col>50</xdr:col>
      <xdr:colOff>165100</xdr:colOff>
      <xdr:row>97</xdr:row>
      <xdr:rowOff>40842</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9588500" y="1656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31969</xdr:rowOff>
    </xdr:from>
    <xdr:ext cx="534377"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9359411" y="1666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137261</xdr:rowOff>
    </xdr:from>
    <xdr:to>
      <xdr:col>45</xdr:col>
      <xdr:colOff>177800</xdr:colOff>
      <xdr:row>93</xdr:row>
      <xdr:rowOff>148596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7861300" y="16082111"/>
          <a:ext cx="889000" cy="1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166529</xdr:rowOff>
    </xdr:from>
    <xdr:to>
      <xdr:col>46</xdr:col>
      <xdr:colOff>38100</xdr:colOff>
      <xdr:row>97</xdr:row>
      <xdr:rowOff>96679</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8699500" y="1662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87806</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8483111" y="1671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148596</xdr:rowOff>
    </xdr:from>
    <xdr:to>
      <xdr:col>41</xdr:col>
      <xdr:colOff>50800</xdr:colOff>
      <xdr:row>95</xdr:row>
      <xdr:rowOff>83826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6972300" y="16093446"/>
          <a:ext cx="8890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142297</xdr:rowOff>
    </xdr:from>
    <xdr:to>
      <xdr:col>41</xdr:col>
      <xdr:colOff>101600</xdr:colOff>
      <xdr:row>96</xdr:row>
      <xdr:rowOff>72447</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7810500" y="1643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63574</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7594111" y="1652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22740</xdr:rowOff>
    </xdr:from>
    <xdr:to>
      <xdr:col>36</xdr:col>
      <xdr:colOff>165100</xdr:colOff>
      <xdr:row>96</xdr:row>
      <xdr:rowOff>124340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6921500" y="1648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115467</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705111" y="1657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11309</xdr:rowOff>
    </xdr:from>
    <xdr:to>
      <xdr:col>55</xdr:col>
      <xdr:colOff>50800</xdr:colOff>
      <xdr:row>93</xdr:row>
      <xdr:rowOff>112909</xdr:rowOff>
    </xdr:to>
    <xdr:sp macro="" textlink="">
      <xdr:nvSpPr>
        <xdr:cNvPr id="469" name="楕円 468">
          <a:extLst>
            <a:ext uri="{FF2B5EF4-FFF2-40B4-BE49-F238E27FC236}">
              <a16:creationId xmlns:a16="http://schemas.microsoft.com/office/drawing/2014/main" id="{00000000-0008-0000-0700-0000D5010000}"/>
            </a:ext>
          </a:extLst>
        </xdr:cNvPr>
        <xdr:cNvSpPr/>
      </xdr:nvSpPr>
      <xdr:spPr>
        <a:xfrm>
          <a:off x="10426700" y="1595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34186</xdr:rowOff>
    </xdr:from>
    <xdr:ext cx="534377" cy="259045"/>
    <xdr:sp macro="" textlink="">
      <xdr:nvSpPr>
        <xdr:cNvPr id="470" name="土木費該当値テキスト">
          <a:extLst>
            <a:ext uri="{FF2B5EF4-FFF2-40B4-BE49-F238E27FC236}">
              <a16:creationId xmlns:a16="http://schemas.microsoft.com/office/drawing/2014/main" id="{00000000-0008-0000-0700-0000D6010000}"/>
            </a:ext>
          </a:extLst>
        </xdr:cNvPr>
        <xdr:cNvSpPr txBox="1"/>
      </xdr:nvSpPr>
      <xdr:spPr>
        <a:xfrm>
          <a:off x="10528300" y="1580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118160</xdr:rowOff>
    </xdr:from>
    <xdr:to>
      <xdr:col>50</xdr:col>
      <xdr:colOff>165100</xdr:colOff>
      <xdr:row>94</xdr:row>
      <xdr:rowOff>48310</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9588500" y="1606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92</xdr:row>
      <xdr:rowOff>64837</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59411" y="1583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86461</xdr:rowOff>
    </xdr:from>
    <xdr:to>
      <xdr:col>46</xdr:col>
      <xdr:colOff>38100</xdr:colOff>
      <xdr:row>94</xdr:row>
      <xdr:rowOff>16611</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8699500" y="1603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33138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580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97796</xdr:rowOff>
    </xdr:from>
    <xdr:to>
      <xdr:col>41</xdr:col>
      <xdr:colOff>101600</xdr:colOff>
      <xdr:row>94</xdr:row>
      <xdr:rowOff>27946</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7810500" y="1604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44473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581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33026</xdr:rowOff>
    </xdr:from>
    <xdr:to>
      <xdr:col>36</xdr:col>
      <xdr:colOff>165100</xdr:colOff>
      <xdr:row>95</xdr:row>
      <xdr:rowOff>134626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6921500" y="1632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151153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09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a:extLst>
            <a:ext uri="{FF2B5EF4-FFF2-40B4-BE49-F238E27FC236}">
              <a16:creationId xmlns:a16="http://schemas.microsoft.com/office/drawing/2014/main" id="{00000000-0008-0000-0700-0000E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警察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71610</xdr:rowOff>
    </xdr:from>
    <xdr:to>
      <xdr:col>85</xdr:col>
      <xdr:colOff>126364</xdr:colOff>
      <xdr:row>38</xdr:row>
      <xdr:rowOff>59690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215110"/>
          <a:ext cx="1269" cy="135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63517</xdr:rowOff>
    </xdr:from>
    <xdr:ext cx="534377" cy="259045"/>
    <xdr:sp macro="" textlink="">
      <xdr:nvSpPr>
        <xdr:cNvPr id="504" name="警察費最小値テキスト">
          <a:extLst>
            <a:ext uri="{FF2B5EF4-FFF2-40B4-BE49-F238E27FC236}">
              <a16:creationId xmlns:a16="http://schemas.microsoft.com/office/drawing/2014/main" id="{00000000-0008-0000-0700-0000F8010000}"/>
            </a:ext>
          </a:extLst>
        </xdr:cNvPr>
        <xdr:cNvSpPr txBox="1"/>
      </xdr:nvSpPr>
      <xdr:spPr>
        <a:xfrm>
          <a:off x="16370300" y="657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59690</xdr:rowOff>
    </xdr:from>
    <xdr:to>
      <xdr:col>86</xdr:col>
      <xdr:colOff>25400</xdr:colOff>
      <xdr:row>38</xdr:row>
      <xdr:rowOff>59690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18287</xdr:rowOff>
    </xdr:from>
    <xdr:ext cx="534377" cy="259045"/>
    <xdr:sp macro="" textlink="">
      <xdr:nvSpPr>
        <xdr:cNvPr id="506" name="警察費最大値テキスト">
          <a:extLst>
            <a:ext uri="{FF2B5EF4-FFF2-40B4-BE49-F238E27FC236}">
              <a16:creationId xmlns:a16="http://schemas.microsoft.com/office/drawing/2014/main" id="{00000000-0008-0000-0700-0000FA010000}"/>
            </a:ext>
          </a:extLst>
        </xdr:cNvPr>
        <xdr:cNvSpPr txBox="1"/>
      </xdr:nvSpPr>
      <xdr:spPr>
        <a:xfrm>
          <a:off x="16370300" y="499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71610</xdr:rowOff>
    </xdr:from>
    <xdr:to>
      <xdr:col>86</xdr:col>
      <xdr:colOff>25400</xdr:colOff>
      <xdr:row>30</xdr:row>
      <xdr:rowOff>71610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2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71610</xdr:rowOff>
    </xdr:from>
    <xdr:to>
      <xdr:col>85</xdr:col>
      <xdr:colOff>127000</xdr:colOff>
      <xdr:row>31</xdr:row>
      <xdr:rowOff>92674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5481300" y="5215110"/>
          <a:ext cx="838200" cy="19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158604</xdr:rowOff>
    </xdr:from>
    <xdr:ext cx="534377" cy="259045"/>
    <xdr:sp macro="" textlink="">
      <xdr:nvSpPr>
        <xdr:cNvPr id="509" name="警察費平均値テキスト">
          <a:extLst>
            <a:ext uri="{FF2B5EF4-FFF2-40B4-BE49-F238E27FC236}">
              <a16:creationId xmlns:a16="http://schemas.microsoft.com/office/drawing/2014/main" id="{00000000-0008-0000-0700-0000FD010000}"/>
            </a:ext>
          </a:extLst>
        </xdr:cNvPr>
        <xdr:cNvSpPr txBox="1"/>
      </xdr:nvSpPr>
      <xdr:spPr>
        <a:xfrm>
          <a:off x="16370300" y="5987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8727</xdr:rowOff>
    </xdr:from>
    <xdr:to>
      <xdr:col>85</xdr:col>
      <xdr:colOff>177800</xdr:colOff>
      <xdr:row>35</xdr:row>
      <xdr:rowOff>110327</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92674</xdr:rowOff>
    </xdr:from>
    <xdr:to>
      <xdr:col>81</xdr:col>
      <xdr:colOff>50800</xdr:colOff>
      <xdr:row>32</xdr:row>
      <xdr:rowOff>93817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4592300" y="5407624"/>
          <a:ext cx="889000" cy="17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89227</xdr:rowOff>
    </xdr:from>
    <xdr:to>
      <xdr:col>81</xdr:col>
      <xdr:colOff>101600</xdr:colOff>
      <xdr:row>36</xdr:row>
      <xdr:rowOff>19377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08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10504</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01411" y="618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19359</xdr:rowOff>
    </xdr:from>
    <xdr:to>
      <xdr:col>76</xdr:col>
      <xdr:colOff>114300</xdr:colOff>
      <xdr:row>32</xdr:row>
      <xdr:rowOff>93817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3703300" y="5505759"/>
          <a:ext cx="889000" cy="7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169563</xdr:rowOff>
    </xdr:from>
    <xdr:to>
      <xdr:col>76</xdr:col>
      <xdr:colOff>165100</xdr:colOff>
      <xdr:row>36</xdr:row>
      <xdr:rowOff>99713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17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90840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626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19359</xdr:rowOff>
    </xdr:from>
    <xdr:to>
      <xdr:col>71</xdr:col>
      <xdr:colOff>177800</xdr:colOff>
      <xdr:row>32</xdr:row>
      <xdr:rowOff>46301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2814300" y="5505759"/>
          <a:ext cx="88900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106861</xdr:rowOff>
    </xdr:from>
    <xdr:to>
      <xdr:col>72</xdr:col>
      <xdr:colOff>38100</xdr:colOff>
      <xdr:row>36</xdr:row>
      <xdr:rowOff>37011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1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28138</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62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125313</xdr:rowOff>
    </xdr:from>
    <xdr:to>
      <xdr:col>67</xdr:col>
      <xdr:colOff>101600</xdr:colOff>
      <xdr:row>36</xdr:row>
      <xdr:rowOff>55463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12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46590</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21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20810</xdr:rowOff>
    </xdr:from>
    <xdr:to>
      <xdr:col>85</xdr:col>
      <xdr:colOff>177800</xdr:colOff>
      <xdr:row>30</xdr:row>
      <xdr:rowOff>122410</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516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145287</xdr:rowOff>
    </xdr:from>
    <xdr:ext cx="534377" cy="259045"/>
    <xdr:sp macro="" textlink="">
      <xdr:nvSpPr>
        <xdr:cNvPr id="528" name="警察費該当値テキスト">
          <a:extLst>
            <a:ext uri="{FF2B5EF4-FFF2-40B4-BE49-F238E27FC236}">
              <a16:creationId xmlns:a16="http://schemas.microsoft.com/office/drawing/2014/main" id="{00000000-0008-0000-0700-000010020000}"/>
            </a:ext>
          </a:extLst>
        </xdr:cNvPr>
        <xdr:cNvSpPr txBox="1"/>
      </xdr:nvSpPr>
      <xdr:spPr>
        <a:xfrm>
          <a:off x="16370300" y="511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41874</xdr:rowOff>
    </xdr:from>
    <xdr:to>
      <xdr:col>81</xdr:col>
      <xdr:colOff>101600</xdr:colOff>
      <xdr:row>31</xdr:row>
      <xdr:rowOff>143474</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53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29</xdr:row>
      <xdr:rowOff>160001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01411" y="513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43017</xdr:rowOff>
    </xdr:from>
    <xdr:to>
      <xdr:col>76</xdr:col>
      <xdr:colOff>165100</xdr:colOff>
      <xdr:row>32</xdr:row>
      <xdr:rowOff>144617</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552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161144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530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140009</xdr:rowOff>
    </xdr:from>
    <xdr:to>
      <xdr:col>72</xdr:col>
      <xdr:colOff>38100</xdr:colOff>
      <xdr:row>32</xdr:row>
      <xdr:rowOff>70159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545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86686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23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166951</xdr:rowOff>
    </xdr:from>
    <xdr:to>
      <xdr:col>67</xdr:col>
      <xdr:colOff>101600</xdr:colOff>
      <xdr:row>32</xdr:row>
      <xdr:rowOff>97101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548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113628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25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54718</xdr:rowOff>
    </xdr:from>
    <xdr:to>
      <xdr:col>85</xdr:col>
      <xdr:colOff>126364</xdr:colOff>
      <xdr:row>58</xdr:row>
      <xdr:rowOff>110125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6317595" y="8970118"/>
          <a:ext cx="1269" cy="1084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113952</xdr:rowOff>
    </xdr:from>
    <xdr:ext cx="534377" cy="259045"/>
    <xdr:sp macro="" textlink="">
      <xdr:nvSpPr>
        <xdr:cNvPr id="564" name="教育費最小値テキスト">
          <a:extLst>
            <a:ext uri="{FF2B5EF4-FFF2-40B4-BE49-F238E27FC236}">
              <a16:creationId xmlns:a16="http://schemas.microsoft.com/office/drawing/2014/main" id="{00000000-0008-0000-0700-000034020000}"/>
            </a:ext>
          </a:extLst>
        </xdr:cNvPr>
        <xdr:cNvSpPr txBox="1"/>
      </xdr:nvSpPr>
      <xdr:spPr>
        <a:xfrm>
          <a:off x="16370300" y="1005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110125</xdr:rowOff>
    </xdr:from>
    <xdr:to>
      <xdr:col>86</xdr:col>
      <xdr:colOff>25400</xdr:colOff>
      <xdr:row>58</xdr:row>
      <xdr:rowOff>110125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100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1395</xdr:rowOff>
    </xdr:from>
    <xdr:ext cx="599010" cy="259045"/>
    <xdr:sp macro="" textlink="">
      <xdr:nvSpPr>
        <xdr:cNvPr id="566" name="教育費最大値テキスト">
          <a:extLst>
            <a:ext uri="{FF2B5EF4-FFF2-40B4-BE49-F238E27FC236}">
              <a16:creationId xmlns:a16="http://schemas.microsoft.com/office/drawing/2014/main" id="{00000000-0008-0000-0700-000036020000}"/>
            </a:ext>
          </a:extLst>
        </xdr:cNvPr>
        <xdr:cNvSpPr txBox="1"/>
      </xdr:nvSpPr>
      <xdr:spPr>
        <a:xfrm>
          <a:off x="16370300" y="874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54718</xdr:rowOff>
    </xdr:from>
    <xdr:to>
      <xdr:col>86</xdr:col>
      <xdr:colOff>25400</xdr:colOff>
      <xdr:row>52</xdr:row>
      <xdr:rowOff>54718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8970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143358</xdr:rowOff>
    </xdr:from>
    <xdr:to>
      <xdr:col>85</xdr:col>
      <xdr:colOff>127000</xdr:colOff>
      <xdr:row>52</xdr:row>
      <xdr:rowOff>54718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5481300" y="8715858"/>
          <a:ext cx="838200" cy="25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13263</xdr:rowOff>
    </xdr:from>
    <xdr:ext cx="534377" cy="259045"/>
    <xdr:sp macro="" textlink="">
      <xdr:nvSpPr>
        <xdr:cNvPr id="569" name="教育費平均値テキスト">
          <a:extLst>
            <a:ext uri="{FF2B5EF4-FFF2-40B4-BE49-F238E27FC236}">
              <a16:creationId xmlns:a16="http://schemas.microsoft.com/office/drawing/2014/main" id="{00000000-0008-0000-0700-000039020000}"/>
            </a:ext>
          </a:extLst>
        </xdr:cNvPr>
        <xdr:cNvSpPr txBox="1"/>
      </xdr:nvSpPr>
      <xdr:spPr>
        <a:xfrm>
          <a:off x="16370300" y="9614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34836</xdr:rowOff>
    </xdr:from>
    <xdr:to>
      <xdr:col>85</xdr:col>
      <xdr:colOff>177800</xdr:colOff>
      <xdr:row>56</xdr:row>
      <xdr:rowOff>136436</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6268700" y="963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143358</xdr:rowOff>
    </xdr:from>
    <xdr:to>
      <xdr:col>81</xdr:col>
      <xdr:colOff>50800</xdr:colOff>
      <xdr:row>51</xdr:row>
      <xdr:rowOff>38688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4592300" y="8715858"/>
          <a:ext cx="889000" cy="6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34151</xdr:rowOff>
    </xdr:from>
    <xdr:to>
      <xdr:col>81</xdr:col>
      <xdr:colOff>101600</xdr:colOff>
      <xdr:row>56</xdr:row>
      <xdr:rowOff>135751</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5430500" y="963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126878</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5201411" y="972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138243</xdr:rowOff>
    </xdr:from>
    <xdr:to>
      <xdr:col>76</xdr:col>
      <xdr:colOff>114300</xdr:colOff>
      <xdr:row>51</xdr:row>
      <xdr:rowOff>38688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3703300" y="8710743"/>
          <a:ext cx="889000" cy="7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32521</xdr:rowOff>
    </xdr:from>
    <xdr:to>
      <xdr:col>76</xdr:col>
      <xdr:colOff>165100</xdr:colOff>
      <xdr:row>56</xdr:row>
      <xdr:rowOff>134121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4541500" y="963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125248</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325111" y="972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138243</xdr:rowOff>
    </xdr:from>
    <xdr:to>
      <xdr:col>71</xdr:col>
      <xdr:colOff>177800</xdr:colOff>
      <xdr:row>51</xdr:row>
      <xdr:rowOff>8198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2814300" y="8710743"/>
          <a:ext cx="889000" cy="4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30435</xdr:rowOff>
    </xdr:from>
    <xdr:to>
      <xdr:col>72</xdr:col>
      <xdr:colOff>38100</xdr:colOff>
      <xdr:row>53</xdr:row>
      <xdr:rowOff>132035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652500" y="91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123162</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403795" y="921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48952</xdr:rowOff>
    </xdr:from>
    <xdr:to>
      <xdr:col>67</xdr:col>
      <xdr:colOff>101600</xdr:colOff>
      <xdr:row>53</xdr:row>
      <xdr:rowOff>150552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2763500" y="913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141679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514795" y="922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3918</xdr:rowOff>
    </xdr:from>
    <xdr:to>
      <xdr:col>85</xdr:col>
      <xdr:colOff>177800</xdr:colOff>
      <xdr:row>52</xdr:row>
      <xdr:rowOff>105518</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6268700" y="891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128395</xdr:rowOff>
    </xdr:from>
    <xdr:ext cx="599010" cy="259045"/>
    <xdr:sp macro="" textlink="">
      <xdr:nvSpPr>
        <xdr:cNvPr id="588" name="教育費該当値テキスト">
          <a:extLst>
            <a:ext uri="{FF2B5EF4-FFF2-40B4-BE49-F238E27FC236}">
              <a16:creationId xmlns:a16="http://schemas.microsoft.com/office/drawing/2014/main" id="{00000000-0008-0000-0700-00004C020000}"/>
            </a:ext>
          </a:extLst>
        </xdr:cNvPr>
        <xdr:cNvSpPr txBox="1"/>
      </xdr:nvSpPr>
      <xdr:spPr>
        <a:xfrm>
          <a:off x="16370300" y="887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92558</xdr:rowOff>
    </xdr:from>
    <xdr:to>
      <xdr:col>81</xdr:col>
      <xdr:colOff>101600</xdr:colOff>
      <xdr:row>51</xdr:row>
      <xdr:rowOff>22708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5430500" y="866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49</xdr:row>
      <xdr:rowOff>39235</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169095" y="8440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159338</xdr:rowOff>
    </xdr:from>
    <xdr:to>
      <xdr:col>76</xdr:col>
      <xdr:colOff>165100</xdr:colOff>
      <xdr:row>51</xdr:row>
      <xdr:rowOff>89488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4541500" y="873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106015</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292795" y="850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87443</xdr:rowOff>
    </xdr:from>
    <xdr:to>
      <xdr:col>72</xdr:col>
      <xdr:colOff>38100</xdr:colOff>
      <xdr:row>51</xdr:row>
      <xdr:rowOff>17593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652500" y="865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34120</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03795" y="843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128848</xdr:rowOff>
    </xdr:from>
    <xdr:to>
      <xdr:col>67</xdr:col>
      <xdr:colOff>101600</xdr:colOff>
      <xdr:row>51</xdr:row>
      <xdr:rowOff>58998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2763500" y="870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75525</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14795" y="8476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災害復旧費グラフ枠">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2025</xdr:rowOff>
    </xdr:from>
    <xdr:to>
      <xdr:col>85</xdr:col>
      <xdr:colOff>126364</xdr:colOff>
      <xdr:row>77</xdr:row>
      <xdr:rowOff>106381</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flipV="1">
          <a:off x="16317595" y="12174975"/>
          <a:ext cx="1269" cy="1133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110208</xdr:rowOff>
    </xdr:from>
    <xdr:ext cx="469744" cy="259045"/>
    <xdr:sp macro="" textlink="">
      <xdr:nvSpPr>
        <xdr:cNvPr id="615" name="災害復旧費最小値テキスト">
          <a:extLst>
            <a:ext uri="{FF2B5EF4-FFF2-40B4-BE49-F238E27FC236}">
              <a16:creationId xmlns:a16="http://schemas.microsoft.com/office/drawing/2014/main" id="{00000000-0008-0000-0700-000067020000}"/>
            </a:ext>
          </a:extLst>
        </xdr:cNvPr>
        <xdr:cNvSpPr txBox="1"/>
      </xdr:nvSpPr>
      <xdr:spPr>
        <a:xfrm>
          <a:off x="16370300" y="1331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106381</xdr:rowOff>
    </xdr:from>
    <xdr:to>
      <xdr:col>86</xdr:col>
      <xdr:colOff>25400</xdr:colOff>
      <xdr:row>77</xdr:row>
      <xdr:rowOff>106381</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6230600" y="1330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120152</xdr:rowOff>
    </xdr:from>
    <xdr:ext cx="534377" cy="259045"/>
    <xdr:sp macro="" textlink="">
      <xdr:nvSpPr>
        <xdr:cNvPr id="617" name="災害復旧費最大値テキスト">
          <a:extLst>
            <a:ext uri="{FF2B5EF4-FFF2-40B4-BE49-F238E27FC236}">
              <a16:creationId xmlns:a16="http://schemas.microsoft.com/office/drawing/2014/main" id="{00000000-0008-0000-0700-000069020000}"/>
            </a:ext>
          </a:extLst>
        </xdr:cNvPr>
        <xdr:cNvSpPr txBox="1"/>
      </xdr:nvSpPr>
      <xdr:spPr>
        <a:xfrm>
          <a:off x="16370300" y="119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2025</xdr:rowOff>
    </xdr:from>
    <xdr:to>
      <xdr:col>86</xdr:col>
      <xdr:colOff>25400</xdr:colOff>
      <xdr:row>71</xdr:row>
      <xdr:rowOff>2025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217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25515</xdr:rowOff>
    </xdr:from>
    <xdr:to>
      <xdr:col>85</xdr:col>
      <xdr:colOff>127000</xdr:colOff>
      <xdr:row>77</xdr:row>
      <xdr:rowOff>63976</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5481300" y="13055715"/>
          <a:ext cx="838200" cy="20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114578</xdr:rowOff>
    </xdr:from>
    <xdr:ext cx="469744" cy="259045"/>
    <xdr:sp macro="" textlink="">
      <xdr:nvSpPr>
        <xdr:cNvPr id="620" name="災害復旧費平均値テキスト">
          <a:extLst>
            <a:ext uri="{FF2B5EF4-FFF2-40B4-BE49-F238E27FC236}">
              <a16:creationId xmlns:a16="http://schemas.microsoft.com/office/drawing/2014/main" id="{00000000-0008-0000-0700-00006C020000}"/>
            </a:ext>
          </a:extLst>
        </xdr:cNvPr>
        <xdr:cNvSpPr txBox="1"/>
      </xdr:nvSpPr>
      <xdr:spPr>
        <a:xfrm>
          <a:off x="16370300" y="12801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91701</xdr:rowOff>
    </xdr:from>
    <xdr:to>
      <xdr:col>85</xdr:col>
      <xdr:colOff>177800</xdr:colOff>
      <xdr:row>76</xdr:row>
      <xdr:rowOff>21850</xdr:rowOff>
    </xdr:to>
    <xdr:sp macro="" textlink="">
      <xdr:nvSpPr>
        <xdr:cNvPr id="621" name="フローチャート: 判断 620">
          <a:extLst>
            <a:ext uri="{FF2B5EF4-FFF2-40B4-BE49-F238E27FC236}">
              <a16:creationId xmlns:a16="http://schemas.microsoft.com/office/drawing/2014/main" id="{00000000-0008-0000-0700-00006D020000}"/>
            </a:ext>
          </a:extLst>
        </xdr:cNvPr>
        <xdr:cNvSpPr/>
      </xdr:nvSpPr>
      <xdr:spPr>
        <a:xfrm>
          <a:off x="16268700" y="129504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25515</xdr:rowOff>
    </xdr:from>
    <xdr:to>
      <xdr:col>81</xdr:col>
      <xdr:colOff>50800</xdr:colOff>
      <xdr:row>77</xdr:row>
      <xdr:rowOff>82950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4592300" y="13055715"/>
          <a:ext cx="889000" cy="22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148279</xdr:rowOff>
    </xdr:from>
    <xdr:to>
      <xdr:col>81</xdr:col>
      <xdr:colOff>101600</xdr:colOff>
      <xdr:row>74</xdr:row>
      <xdr:rowOff>78429</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5430500" y="1266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94956</xdr:rowOff>
    </xdr:from>
    <xdr:ext cx="534377"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5201411" y="1243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82950</xdr:rowOff>
    </xdr:from>
    <xdr:to>
      <xdr:col>76</xdr:col>
      <xdr:colOff>114300</xdr:colOff>
      <xdr:row>77</xdr:row>
      <xdr:rowOff>141587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3703300" y="13284600"/>
          <a:ext cx="889000" cy="5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120276</xdr:rowOff>
    </xdr:from>
    <xdr:to>
      <xdr:col>76</xdr:col>
      <xdr:colOff>165100</xdr:colOff>
      <xdr:row>75</xdr:row>
      <xdr:rowOff>50426</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4541500" y="128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66953</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4357428" y="125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71692</xdr:rowOff>
    </xdr:from>
    <xdr:to>
      <xdr:col>71</xdr:col>
      <xdr:colOff>177800</xdr:colOff>
      <xdr:row>77</xdr:row>
      <xdr:rowOff>141587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814300" y="13273342"/>
          <a:ext cx="889000" cy="6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104445</xdr:rowOff>
    </xdr:from>
    <xdr:to>
      <xdr:col>72</xdr:col>
      <xdr:colOff>38100</xdr:colOff>
      <xdr:row>75</xdr:row>
      <xdr:rowOff>34595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3652500" y="1279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51122</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3468428" y="1256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31064</xdr:rowOff>
    </xdr:from>
    <xdr:to>
      <xdr:col>67</xdr:col>
      <xdr:colOff>101600</xdr:colOff>
      <xdr:row>75</xdr:row>
      <xdr:rowOff>132664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2763500" y="1288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149191</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2579428" y="1266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13176</xdr:rowOff>
    </xdr:from>
    <xdr:to>
      <xdr:col>85</xdr:col>
      <xdr:colOff>177800</xdr:colOff>
      <xdr:row>77</xdr:row>
      <xdr:rowOff>114776</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6268700" y="1321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99553</xdr:rowOff>
    </xdr:from>
    <xdr:ext cx="469744" cy="259045"/>
    <xdr:sp macro="" textlink="">
      <xdr:nvSpPr>
        <xdr:cNvPr id="639" name="災害復旧費該当値テキスト">
          <a:extLst>
            <a:ext uri="{FF2B5EF4-FFF2-40B4-BE49-F238E27FC236}">
              <a16:creationId xmlns:a16="http://schemas.microsoft.com/office/drawing/2014/main" id="{00000000-0008-0000-0700-00007F020000}"/>
            </a:ext>
          </a:extLst>
        </xdr:cNvPr>
        <xdr:cNvSpPr txBox="1"/>
      </xdr:nvSpPr>
      <xdr:spPr>
        <a:xfrm>
          <a:off x="16370300" y="1312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146165</xdr:rowOff>
    </xdr:from>
    <xdr:to>
      <xdr:col>81</xdr:col>
      <xdr:colOff>101600</xdr:colOff>
      <xdr:row>76</xdr:row>
      <xdr:rowOff>76315</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5430500" y="1300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67442</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33728" y="1309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32150</xdr:rowOff>
    </xdr:from>
    <xdr:to>
      <xdr:col>76</xdr:col>
      <xdr:colOff>165100</xdr:colOff>
      <xdr:row>77</xdr:row>
      <xdr:rowOff>133750</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4541500" y="1323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124877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32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90787</xdr:rowOff>
    </xdr:from>
    <xdr:to>
      <xdr:col>72</xdr:col>
      <xdr:colOff>38100</xdr:colOff>
      <xdr:row>78</xdr:row>
      <xdr:rowOff>20937</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3652500" y="132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12064</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4017" y="13385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20892</xdr:rowOff>
    </xdr:from>
    <xdr:to>
      <xdr:col>67</xdr:col>
      <xdr:colOff>101600</xdr:colOff>
      <xdr:row>77</xdr:row>
      <xdr:rowOff>122492</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2763500" y="1322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113619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31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14942</xdr:rowOff>
    </xdr:from>
    <xdr:to>
      <xdr:col>85</xdr:col>
      <xdr:colOff>126364</xdr:colOff>
      <xdr:row>98</xdr:row>
      <xdr:rowOff>103696</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788342"/>
          <a:ext cx="1269" cy="111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107523</xdr:rowOff>
    </xdr:from>
    <xdr:ext cx="534377"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690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103696</xdr:rowOff>
    </xdr:from>
    <xdr:to>
      <xdr:col>86</xdr:col>
      <xdr:colOff>25400</xdr:colOff>
      <xdr:row>98</xdr:row>
      <xdr:rowOff>103696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6905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133069</xdr:rowOff>
    </xdr:from>
    <xdr:ext cx="534377"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56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14942</xdr:rowOff>
    </xdr:from>
    <xdr:to>
      <xdr:col>86</xdr:col>
      <xdr:colOff>25400</xdr:colOff>
      <xdr:row>92</xdr:row>
      <xdr:rowOff>14942</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78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14942</xdr:rowOff>
    </xdr:from>
    <xdr:to>
      <xdr:col>85</xdr:col>
      <xdr:colOff>127000</xdr:colOff>
      <xdr:row>92</xdr:row>
      <xdr:rowOff>104409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5788342"/>
          <a:ext cx="838200" cy="8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108475</xdr:rowOff>
    </xdr:from>
    <xdr:ext cx="534377"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396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130048</xdr:rowOff>
    </xdr:from>
    <xdr:to>
      <xdr:col>85</xdr:col>
      <xdr:colOff>177800</xdr:colOff>
      <xdr:row>96</xdr:row>
      <xdr:rowOff>60198</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41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60204</xdr:rowOff>
    </xdr:from>
    <xdr:to>
      <xdr:col>81</xdr:col>
      <xdr:colOff>50800</xdr:colOff>
      <xdr:row>92</xdr:row>
      <xdr:rowOff>104409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4592300" y="15490704"/>
          <a:ext cx="889000" cy="38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108502</xdr:rowOff>
    </xdr:from>
    <xdr:to>
      <xdr:col>81</xdr:col>
      <xdr:colOff>101600</xdr:colOff>
      <xdr:row>96</xdr:row>
      <xdr:rowOff>38652</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39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29779</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201411" y="1648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60204</xdr:rowOff>
    </xdr:from>
    <xdr:to>
      <xdr:col>76</xdr:col>
      <xdr:colOff>114300</xdr:colOff>
      <xdr:row>91</xdr:row>
      <xdr:rowOff>127499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3703300" y="15490704"/>
          <a:ext cx="889000" cy="23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25578</xdr:rowOff>
    </xdr:from>
    <xdr:to>
      <xdr:col>76</xdr:col>
      <xdr:colOff>165100</xdr:colOff>
      <xdr:row>95</xdr:row>
      <xdr:rowOff>127178</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31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118305</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325111" y="1640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83322</xdr:rowOff>
    </xdr:from>
    <xdr:to>
      <xdr:col>71</xdr:col>
      <xdr:colOff>177800</xdr:colOff>
      <xdr:row>91</xdr:row>
      <xdr:rowOff>127499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814300" y="15513822"/>
          <a:ext cx="889000" cy="21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68583</xdr:rowOff>
    </xdr:from>
    <xdr:to>
      <xdr:col>72</xdr:col>
      <xdr:colOff>38100</xdr:colOff>
      <xdr:row>94</xdr:row>
      <xdr:rowOff>170183</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18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161310</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36111" y="1627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162452</xdr:rowOff>
    </xdr:from>
    <xdr:to>
      <xdr:col>67</xdr:col>
      <xdr:colOff>101600</xdr:colOff>
      <xdr:row>93</xdr:row>
      <xdr:rowOff>92602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59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83729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47111" y="1602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135592</xdr:rowOff>
    </xdr:from>
    <xdr:to>
      <xdr:col>85</xdr:col>
      <xdr:colOff>177800</xdr:colOff>
      <xdr:row>92</xdr:row>
      <xdr:rowOff>65742</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573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88619</xdr:rowOff>
    </xdr:from>
    <xdr:ext cx="534377"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569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53609</xdr:rowOff>
    </xdr:from>
    <xdr:to>
      <xdr:col>81</xdr:col>
      <xdr:colOff>101600</xdr:colOff>
      <xdr:row>92</xdr:row>
      <xdr:rowOff>155209</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582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91</xdr:row>
      <xdr:rowOff>286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01411" y="1560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9404</xdr:rowOff>
    </xdr:from>
    <xdr:to>
      <xdr:col>76</xdr:col>
      <xdr:colOff>165100</xdr:colOff>
      <xdr:row>90</xdr:row>
      <xdr:rowOff>111004</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543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88</xdr:row>
      <xdr:rowOff>127531</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5215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76699</xdr:rowOff>
    </xdr:from>
    <xdr:to>
      <xdr:col>72</xdr:col>
      <xdr:colOff>38100</xdr:colOff>
      <xdr:row>92</xdr:row>
      <xdr:rowOff>6849</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567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23376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545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32522</xdr:rowOff>
    </xdr:from>
    <xdr:to>
      <xdr:col>67</xdr:col>
      <xdr:colOff>101600</xdr:colOff>
      <xdr:row>90</xdr:row>
      <xdr:rowOff>134122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546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150649</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523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85816</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229316"/>
          <a:ext cx="1269"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32493</xdr:rowOff>
    </xdr:from>
    <xdr:ext cx="378565"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004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85816</xdr:rowOff>
    </xdr:from>
    <xdr:to>
      <xdr:col>116</xdr:col>
      <xdr:colOff>152400</xdr:colOff>
      <xdr:row>30</xdr:row>
      <xdr:rowOff>85816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22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103613</xdr:rowOff>
    </xdr:from>
    <xdr:ext cx="313932"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472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46446</xdr:rowOff>
    </xdr:from>
    <xdr:to>
      <xdr:col>112</xdr:col>
      <xdr:colOff>38100</xdr:colOff>
      <xdr:row>37</xdr:row>
      <xdr:rowOff>148046</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3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164573</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21317" y="6165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35016</xdr:rowOff>
    </xdr:from>
    <xdr:to>
      <xdr:col>107</xdr:col>
      <xdr:colOff>101600</xdr:colOff>
      <xdr:row>39</xdr:row>
      <xdr:rowOff>136616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72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153143</xdr:rowOff>
    </xdr:from>
    <xdr:ext cx="249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309650" y="6496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57876</xdr:rowOff>
    </xdr:from>
    <xdr:to>
      <xdr:col>102</xdr:col>
      <xdr:colOff>165100</xdr:colOff>
      <xdr:row>38</xdr:row>
      <xdr:rowOff>159476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4553</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88333" y="6348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147683</xdr:rowOff>
    </xdr:from>
    <xdr:to>
      <xdr:col>98</xdr:col>
      <xdr:colOff>38100</xdr:colOff>
      <xdr:row>39</xdr:row>
      <xdr:rowOff>77833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662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94360</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99333" y="64380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859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本県は人口が少ないことから住民一人当たりのコストは他団体より高くなる傾向にある。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53,051</a:t>
          </a:r>
          <a:r>
            <a:rPr kumimoji="1" lang="ja-JP" altLang="en-US" sz="1300">
              <a:latin typeface="ＭＳ Ｐゴシック" panose="020B0600070205080204" pitchFamily="50" charset="-128"/>
              <a:ea typeface="ＭＳ Ｐゴシック" panose="020B0600070205080204" pitchFamily="50" charset="-128"/>
            </a:rPr>
            <a:t>円となっており、他団体と比較しても高い水準にあるが、これは北陸新幹線建設関連事業の増により増加した。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114,974</a:t>
          </a:r>
          <a:r>
            <a:rPr kumimoji="1" lang="ja-JP" altLang="en-US" sz="1300">
              <a:latin typeface="ＭＳ Ｐゴシック" panose="020B0600070205080204" pitchFamily="50" charset="-128"/>
              <a:ea typeface="ＭＳ Ｐゴシック" panose="020B0600070205080204" pitchFamily="50" charset="-128"/>
            </a:rPr>
            <a:t>円となっている。福井しあわせ元気国体・障スポの終了に伴う競技力向上対策事業補助金等の減により減少した。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96,366</a:t>
          </a:r>
          <a:r>
            <a:rPr kumimoji="1" lang="ja-JP" altLang="en-US" sz="1300">
              <a:latin typeface="ＭＳ Ｐゴシック" panose="020B0600070205080204" pitchFamily="50" charset="-128"/>
              <a:ea typeface="ＭＳ Ｐゴシック" panose="020B0600070205080204" pitchFamily="50" charset="-128"/>
            </a:rPr>
            <a:t>円となっている。令和元年度は元利償還金の増により増加した。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北陸新幹線や中部縦貫自動車道の整備などの大型プロジェクトが本格化しているが、引き続き歳出の合理化や抑制を図り、健全な財政の維持に努めていく。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財政調整のための基金の残高は１５８億円となり、行財政改革アクションプランの目標を達成している。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実質収支は黒字であり、令和元年度は２年度の新型コロナウイルス感染症対策に備え、県債を可能な限り発行したため、例年よりも増加した。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北陸新幹線や中部縦貫自動車道の整備など大型プロジェクトが本格化しているが、税収を見極めながら、県債発行を適正に管理することにより、財政の健全化に努めていく。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福井県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本県において、実質収支が赤字となっている会計はない。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に、病院事業会計の県立病院については、平成２８年度３月に「経営改革プラン」を策定し、同年９月にはプランを着実に推進するため、具体的方策等を定めた「中期経営計画」を作成し、経営改革を進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元年度は、入院期間を短くする取組みにより延入院患者数は減少したものの、延外来患者数の増加や新入院患者の増加、平均在院日数の短縮による入院単価アップ、手術件数の増加などにより、医業収益は約６億円の増収となった。一方、医業費用は退職手当等の増による給与費や高額薬品等の使用増に伴う材料費の増加により、約４億１千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医業外収益・費用を含む経常利益は、約３億７千万円を計上している。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 zeroHeight="1" x14ac:dyDescent="0.2"/>
  <cols>
    <col min="1" max="11" width="2.08984375" style="160" customWidth="1"/>
    <col min="12" max="12" width="2.26953125" style="160" customWidth="1"/>
    <col min="13" max="17" width="2.36328125" style="160" customWidth="1"/>
    <col min="18" max="119" width="2.08984375" style="160" customWidth="1"/>
    <col min="120" max="16384" width="0" style="160" hidden="1"/>
  </cols>
  <sheetData>
    <row r="1" spans="1:119" ht="33" customHeight="1" x14ac:dyDescent="0.2">
      <c r="A1" s="158"/>
      <c r="B1" s="396" t="s">
        <v>77</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159"/>
      <c r="DK1" s="159"/>
      <c r="DL1" s="159"/>
      <c r="DM1" s="159"/>
      <c r="DN1" s="159"/>
      <c r="DO1" s="159"/>
    </row>
    <row r="2" spans="1:119" ht="24" thickBot="1" x14ac:dyDescent="0.25">
      <c r="A2" s="158"/>
      <c r="B2" s="161" t="s">
        <v>78</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5">
      <c r="A3" s="159"/>
      <c r="B3" s="397" t="s">
        <v>79</v>
      </c>
      <c r="C3" s="398"/>
      <c r="D3" s="399"/>
      <c r="E3" s="399"/>
      <c r="F3" s="399"/>
      <c r="G3" s="399"/>
      <c r="H3" s="399"/>
      <c r="I3" s="399"/>
      <c r="J3" s="399"/>
      <c r="K3" s="399"/>
      <c r="L3" s="399" t="s">
        <v>80</v>
      </c>
      <c r="M3" s="399"/>
      <c r="N3" s="399"/>
      <c r="O3" s="399"/>
      <c r="P3" s="399"/>
      <c r="Q3" s="399"/>
      <c r="R3" s="403"/>
      <c r="S3" s="403"/>
      <c r="T3" s="403"/>
      <c r="U3" s="403"/>
      <c r="V3" s="404"/>
      <c r="W3" s="410" t="s">
        <v>81</v>
      </c>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2"/>
      <c r="AZ3" s="413" t="s">
        <v>1</v>
      </c>
      <c r="BA3" s="414"/>
      <c r="BB3" s="414"/>
      <c r="BC3" s="414"/>
      <c r="BD3" s="414"/>
      <c r="BE3" s="414"/>
      <c r="BF3" s="414"/>
      <c r="BG3" s="414"/>
      <c r="BH3" s="414"/>
      <c r="BI3" s="414"/>
      <c r="BJ3" s="414"/>
      <c r="BK3" s="414"/>
      <c r="BL3" s="414"/>
      <c r="BM3" s="415"/>
      <c r="BN3" s="416" t="s">
        <v>82</v>
      </c>
      <c r="BO3" s="417"/>
      <c r="BP3" s="417"/>
      <c r="BQ3" s="417"/>
      <c r="BR3" s="417"/>
      <c r="BS3" s="417"/>
      <c r="BT3" s="417"/>
      <c r="BU3" s="418"/>
      <c r="BV3" s="416" t="s">
        <v>83</v>
      </c>
      <c r="BW3" s="417"/>
      <c r="BX3" s="417"/>
      <c r="BY3" s="417"/>
      <c r="BZ3" s="417"/>
      <c r="CA3" s="417"/>
      <c r="CB3" s="417"/>
      <c r="CC3" s="418"/>
      <c r="CD3" s="413" t="s">
        <v>1</v>
      </c>
      <c r="CE3" s="414"/>
      <c r="CF3" s="414"/>
      <c r="CG3" s="414"/>
      <c r="CH3" s="414"/>
      <c r="CI3" s="414"/>
      <c r="CJ3" s="414"/>
      <c r="CK3" s="414"/>
      <c r="CL3" s="414"/>
      <c r="CM3" s="414"/>
      <c r="CN3" s="414"/>
      <c r="CO3" s="414"/>
      <c r="CP3" s="414"/>
      <c r="CQ3" s="414"/>
      <c r="CR3" s="414"/>
      <c r="CS3" s="415"/>
      <c r="CT3" s="416" t="s">
        <v>84</v>
      </c>
      <c r="CU3" s="417"/>
      <c r="CV3" s="417"/>
      <c r="CW3" s="417"/>
      <c r="CX3" s="417"/>
      <c r="CY3" s="417"/>
      <c r="CZ3" s="417"/>
      <c r="DA3" s="418"/>
      <c r="DB3" s="416" t="s">
        <v>85</v>
      </c>
      <c r="DC3" s="417"/>
      <c r="DD3" s="417"/>
      <c r="DE3" s="417"/>
      <c r="DF3" s="417"/>
      <c r="DG3" s="417"/>
      <c r="DH3" s="417"/>
      <c r="DI3" s="418"/>
      <c r="DJ3" s="158"/>
      <c r="DK3" s="158"/>
      <c r="DL3" s="158"/>
      <c r="DM3" s="158"/>
      <c r="DN3" s="158"/>
      <c r="DO3" s="158"/>
    </row>
    <row r="4" spans="1:119" ht="18.75" customHeight="1" x14ac:dyDescent="0.2">
      <c r="A4" s="159"/>
      <c r="B4" s="400"/>
      <c r="C4" s="401"/>
      <c r="D4" s="402"/>
      <c r="E4" s="402"/>
      <c r="F4" s="402"/>
      <c r="G4" s="402"/>
      <c r="H4" s="402"/>
      <c r="I4" s="402"/>
      <c r="J4" s="402"/>
      <c r="K4" s="402"/>
      <c r="L4" s="402"/>
      <c r="M4" s="402"/>
      <c r="N4" s="402"/>
      <c r="O4" s="402"/>
      <c r="P4" s="402"/>
      <c r="Q4" s="402"/>
      <c r="R4" s="405"/>
      <c r="S4" s="405"/>
      <c r="T4" s="405"/>
      <c r="U4" s="405"/>
      <c r="V4" s="406"/>
      <c r="W4" s="470" t="s">
        <v>86</v>
      </c>
      <c r="X4" s="471"/>
      <c r="Y4" s="472"/>
      <c r="Z4" s="479" t="s">
        <v>1</v>
      </c>
      <c r="AA4" s="457"/>
      <c r="AB4" s="457"/>
      <c r="AC4" s="457"/>
      <c r="AD4" s="457"/>
      <c r="AE4" s="457"/>
      <c r="AF4" s="457"/>
      <c r="AG4" s="457"/>
      <c r="AH4" s="458"/>
      <c r="AI4" s="479" t="s">
        <v>87</v>
      </c>
      <c r="AJ4" s="482"/>
      <c r="AK4" s="482"/>
      <c r="AL4" s="482"/>
      <c r="AM4" s="482"/>
      <c r="AN4" s="482"/>
      <c r="AO4" s="482"/>
      <c r="AP4" s="483"/>
      <c r="AQ4" s="487" t="s">
        <v>88</v>
      </c>
      <c r="AR4" s="488"/>
      <c r="AS4" s="482"/>
      <c r="AT4" s="482"/>
      <c r="AU4" s="482"/>
      <c r="AV4" s="482"/>
      <c r="AW4" s="482"/>
      <c r="AX4" s="482"/>
      <c r="AY4" s="489"/>
      <c r="AZ4" s="440" t="s">
        <v>89</v>
      </c>
      <c r="BA4" s="441"/>
      <c r="BB4" s="441"/>
      <c r="BC4" s="441"/>
      <c r="BD4" s="441"/>
      <c r="BE4" s="441"/>
      <c r="BF4" s="441"/>
      <c r="BG4" s="441"/>
      <c r="BH4" s="441"/>
      <c r="BI4" s="441"/>
      <c r="BJ4" s="441"/>
      <c r="BK4" s="441"/>
      <c r="BL4" s="441"/>
      <c r="BM4" s="442"/>
      <c r="BN4" s="419">
        <v>446162997</v>
      </c>
      <c r="BO4" s="420"/>
      <c r="BP4" s="420"/>
      <c r="BQ4" s="420"/>
      <c r="BR4" s="420"/>
      <c r="BS4" s="420"/>
      <c r="BT4" s="420"/>
      <c r="BU4" s="421"/>
      <c r="BV4" s="419">
        <v>453637205</v>
      </c>
      <c r="BW4" s="420"/>
      <c r="BX4" s="420"/>
      <c r="BY4" s="420"/>
      <c r="BZ4" s="420"/>
      <c r="CA4" s="420"/>
      <c r="CB4" s="420"/>
      <c r="CC4" s="421"/>
      <c r="CD4" s="422" t="s">
        <v>90</v>
      </c>
      <c r="CE4" s="423"/>
      <c r="CF4" s="423"/>
      <c r="CG4" s="423"/>
      <c r="CH4" s="423"/>
      <c r="CI4" s="423"/>
      <c r="CJ4" s="423"/>
      <c r="CK4" s="423"/>
      <c r="CL4" s="423"/>
      <c r="CM4" s="423"/>
      <c r="CN4" s="423"/>
      <c r="CO4" s="423"/>
      <c r="CP4" s="423"/>
      <c r="CQ4" s="423"/>
      <c r="CR4" s="423"/>
      <c r="CS4" s="424"/>
      <c r="CT4" s="425">
        <v>2.6</v>
      </c>
      <c r="CU4" s="426"/>
      <c r="CV4" s="426"/>
      <c r="CW4" s="426"/>
      <c r="CX4" s="426"/>
      <c r="CY4" s="426"/>
      <c r="CZ4" s="426"/>
      <c r="DA4" s="427"/>
      <c r="DB4" s="425">
        <v>1.5</v>
      </c>
      <c r="DC4" s="426"/>
      <c r="DD4" s="426"/>
      <c r="DE4" s="426"/>
      <c r="DF4" s="426"/>
      <c r="DG4" s="426"/>
      <c r="DH4" s="426"/>
      <c r="DI4" s="427"/>
      <c r="DJ4" s="158"/>
      <c r="DK4" s="158"/>
      <c r="DL4" s="158"/>
      <c r="DM4" s="158"/>
      <c r="DN4" s="158"/>
      <c r="DO4" s="158"/>
    </row>
    <row r="5" spans="1:119" ht="18.75" customHeight="1" thickBot="1" x14ac:dyDescent="0.25">
      <c r="A5" s="159"/>
      <c r="B5" s="400"/>
      <c r="C5" s="401"/>
      <c r="D5" s="402"/>
      <c r="E5" s="402"/>
      <c r="F5" s="402"/>
      <c r="G5" s="402"/>
      <c r="H5" s="402"/>
      <c r="I5" s="402"/>
      <c r="J5" s="402"/>
      <c r="K5" s="402"/>
      <c r="L5" s="407"/>
      <c r="M5" s="407"/>
      <c r="N5" s="407"/>
      <c r="O5" s="407"/>
      <c r="P5" s="407"/>
      <c r="Q5" s="407"/>
      <c r="R5" s="408"/>
      <c r="S5" s="408"/>
      <c r="T5" s="408"/>
      <c r="U5" s="408"/>
      <c r="V5" s="409"/>
      <c r="W5" s="473"/>
      <c r="X5" s="474"/>
      <c r="Y5" s="475"/>
      <c r="Z5" s="408"/>
      <c r="AA5" s="480"/>
      <c r="AB5" s="480"/>
      <c r="AC5" s="480"/>
      <c r="AD5" s="480"/>
      <c r="AE5" s="480"/>
      <c r="AF5" s="480"/>
      <c r="AG5" s="480"/>
      <c r="AH5" s="481"/>
      <c r="AI5" s="484"/>
      <c r="AJ5" s="485"/>
      <c r="AK5" s="485"/>
      <c r="AL5" s="485"/>
      <c r="AM5" s="485"/>
      <c r="AN5" s="485"/>
      <c r="AO5" s="485"/>
      <c r="AP5" s="486"/>
      <c r="AQ5" s="484"/>
      <c r="AR5" s="485"/>
      <c r="AS5" s="485"/>
      <c r="AT5" s="485"/>
      <c r="AU5" s="485"/>
      <c r="AV5" s="485"/>
      <c r="AW5" s="485"/>
      <c r="AX5" s="485"/>
      <c r="AY5" s="490"/>
      <c r="AZ5" s="428" t="s">
        <v>91</v>
      </c>
      <c r="BA5" s="429"/>
      <c r="BB5" s="429"/>
      <c r="BC5" s="429"/>
      <c r="BD5" s="429"/>
      <c r="BE5" s="429"/>
      <c r="BF5" s="429"/>
      <c r="BG5" s="429"/>
      <c r="BH5" s="429"/>
      <c r="BI5" s="429"/>
      <c r="BJ5" s="429"/>
      <c r="BK5" s="429"/>
      <c r="BL5" s="429"/>
      <c r="BM5" s="430"/>
      <c r="BN5" s="431">
        <v>437322620</v>
      </c>
      <c r="BO5" s="432"/>
      <c r="BP5" s="432"/>
      <c r="BQ5" s="432"/>
      <c r="BR5" s="432"/>
      <c r="BS5" s="432"/>
      <c r="BT5" s="432"/>
      <c r="BU5" s="433"/>
      <c r="BV5" s="431">
        <v>446732634</v>
      </c>
      <c r="BW5" s="432"/>
      <c r="BX5" s="432"/>
      <c r="BY5" s="432"/>
      <c r="BZ5" s="432"/>
      <c r="CA5" s="432"/>
      <c r="CB5" s="432"/>
      <c r="CC5" s="433"/>
      <c r="CD5" s="434" t="s">
        <v>92</v>
      </c>
      <c r="CE5" s="435"/>
      <c r="CF5" s="435"/>
      <c r="CG5" s="435"/>
      <c r="CH5" s="435"/>
      <c r="CI5" s="435"/>
      <c r="CJ5" s="435"/>
      <c r="CK5" s="435"/>
      <c r="CL5" s="435"/>
      <c r="CM5" s="435"/>
      <c r="CN5" s="435"/>
      <c r="CO5" s="435"/>
      <c r="CP5" s="435"/>
      <c r="CQ5" s="435"/>
      <c r="CR5" s="435"/>
      <c r="CS5" s="436"/>
      <c r="CT5" s="437">
        <v>96</v>
      </c>
      <c r="CU5" s="438"/>
      <c r="CV5" s="438"/>
      <c r="CW5" s="438"/>
      <c r="CX5" s="438"/>
      <c r="CY5" s="438"/>
      <c r="CZ5" s="438"/>
      <c r="DA5" s="439"/>
      <c r="DB5" s="437">
        <v>94.1</v>
      </c>
      <c r="DC5" s="438"/>
      <c r="DD5" s="438"/>
      <c r="DE5" s="438"/>
      <c r="DF5" s="438"/>
      <c r="DG5" s="438"/>
      <c r="DH5" s="438"/>
      <c r="DI5" s="439"/>
      <c r="DJ5" s="158"/>
      <c r="DK5" s="158"/>
      <c r="DL5" s="158"/>
      <c r="DM5" s="158"/>
      <c r="DN5" s="158"/>
      <c r="DO5" s="158"/>
    </row>
    <row r="6" spans="1:119" ht="18.75" customHeight="1" x14ac:dyDescent="0.2">
      <c r="A6" s="159"/>
      <c r="B6" s="416" t="s">
        <v>93</v>
      </c>
      <c r="C6" s="417"/>
      <c r="D6" s="417"/>
      <c r="E6" s="417"/>
      <c r="F6" s="417"/>
      <c r="G6" s="417"/>
      <c r="H6" s="417"/>
      <c r="I6" s="417"/>
      <c r="J6" s="417"/>
      <c r="K6" s="398"/>
      <c r="L6" s="399" t="s">
        <v>94</v>
      </c>
      <c r="M6" s="399"/>
      <c r="N6" s="399"/>
      <c r="O6" s="399"/>
      <c r="P6" s="399"/>
      <c r="Q6" s="399"/>
      <c r="R6" s="403"/>
      <c r="S6" s="403"/>
      <c r="T6" s="403"/>
      <c r="U6" s="403"/>
      <c r="V6" s="404"/>
      <c r="W6" s="473"/>
      <c r="X6" s="474"/>
      <c r="Y6" s="475"/>
      <c r="Z6" s="443" t="s">
        <v>95</v>
      </c>
      <c r="AA6" s="444"/>
      <c r="AB6" s="444"/>
      <c r="AC6" s="444"/>
      <c r="AD6" s="444"/>
      <c r="AE6" s="444"/>
      <c r="AF6" s="444"/>
      <c r="AG6" s="444"/>
      <c r="AH6" s="445"/>
      <c r="AI6" s="446">
        <v>1</v>
      </c>
      <c r="AJ6" s="447"/>
      <c r="AK6" s="447"/>
      <c r="AL6" s="447"/>
      <c r="AM6" s="447"/>
      <c r="AN6" s="447"/>
      <c r="AO6" s="447"/>
      <c r="AP6" s="448"/>
      <c r="AQ6" s="446">
        <v>13000</v>
      </c>
      <c r="AR6" s="447"/>
      <c r="AS6" s="447"/>
      <c r="AT6" s="447"/>
      <c r="AU6" s="447"/>
      <c r="AV6" s="447"/>
      <c r="AW6" s="447"/>
      <c r="AX6" s="447"/>
      <c r="AY6" s="449"/>
      <c r="AZ6" s="428" t="s">
        <v>96</v>
      </c>
      <c r="BA6" s="429"/>
      <c r="BB6" s="429"/>
      <c r="BC6" s="429"/>
      <c r="BD6" s="429"/>
      <c r="BE6" s="429"/>
      <c r="BF6" s="429"/>
      <c r="BG6" s="429"/>
      <c r="BH6" s="429"/>
      <c r="BI6" s="429"/>
      <c r="BJ6" s="429"/>
      <c r="BK6" s="429"/>
      <c r="BL6" s="429"/>
      <c r="BM6" s="430"/>
      <c r="BN6" s="431">
        <v>8840377</v>
      </c>
      <c r="BO6" s="432"/>
      <c r="BP6" s="432"/>
      <c r="BQ6" s="432"/>
      <c r="BR6" s="432"/>
      <c r="BS6" s="432"/>
      <c r="BT6" s="432"/>
      <c r="BU6" s="433"/>
      <c r="BV6" s="431">
        <v>6904571</v>
      </c>
      <c r="BW6" s="432"/>
      <c r="BX6" s="432"/>
      <c r="BY6" s="432"/>
      <c r="BZ6" s="432"/>
      <c r="CA6" s="432"/>
      <c r="CB6" s="432"/>
      <c r="CC6" s="433"/>
      <c r="CD6" s="434" t="s">
        <v>97</v>
      </c>
      <c r="CE6" s="435"/>
      <c r="CF6" s="435"/>
      <c r="CG6" s="435"/>
      <c r="CH6" s="435"/>
      <c r="CI6" s="435"/>
      <c r="CJ6" s="435"/>
      <c r="CK6" s="435"/>
      <c r="CL6" s="435"/>
      <c r="CM6" s="435"/>
      <c r="CN6" s="435"/>
      <c r="CO6" s="435"/>
      <c r="CP6" s="435"/>
      <c r="CQ6" s="435"/>
      <c r="CR6" s="435"/>
      <c r="CS6" s="436"/>
      <c r="CT6" s="453">
        <v>102.2</v>
      </c>
      <c r="CU6" s="454"/>
      <c r="CV6" s="454"/>
      <c r="CW6" s="454"/>
      <c r="CX6" s="454"/>
      <c r="CY6" s="454"/>
      <c r="CZ6" s="454"/>
      <c r="DA6" s="455"/>
      <c r="DB6" s="453">
        <v>101.8</v>
      </c>
      <c r="DC6" s="454"/>
      <c r="DD6" s="454"/>
      <c r="DE6" s="454"/>
      <c r="DF6" s="454"/>
      <c r="DG6" s="454"/>
      <c r="DH6" s="454"/>
      <c r="DI6" s="455"/>
      <c r="DJ6" s="158"/>
      <c r="DK6" s="158"/>
      <c r="DL6" s="158"/>
      <c r="DM6" s="158"/>
      <c r="DN6" s="158"/>
      <c r="DO6" s="158"/>
    </row>
    <row r="7" spans="1:119" ht="18.75" customHeight="1" x14ac:dyDescent="0.2">
      <c r="A7" s="159"/>
      <c r="B7" s="459"/>
      <c r="C7" s="460"/>
      <c r="D7" s="460"/>
      <c r="E7" s="460"/>
      <c r="F7" s="460"/>
      <c r="G7" s="460"/>
      <c r="H7" s="460"/>
      <c r="I7" s="460"/>
      <c r="J7" s="460"/>
      <c r="K7" s="401"/>
      <c r="L7" s="402"/>
      <c r="M7" s="402"/>
      <c r="N7" s="402"/>
      <c r="O7" s="402"/>
      <c r="P7" s="402"/>
      <c r="Q7" s="402"/>
      <c r="R7" s="405"/>
      <c r="S7" s="405"/>
      <c r="T7" s="405"/>
      <c r="U7" s="405"/>
      <c r="V7" s="406"/>
      <c r="W7" s="473"/>
      <c r="X7" s="474"/>
      <c r="Y7" s="475"/>
      <c r="Z7" s="443" t="s">
        <v>98</v>
      </c>
      <c r="AA7" s="444"/>
      <c r="AB7" s="444"/>
      <c r="AC7" s="444"/>
      <c r="AD7" s="444"/>
      <c r="AE7" s="444"/>
      <c r="AF7" s="444"/>
      <c r="AG7" s="444"/>
      <c r="AH7" s="445"/>
      <c r="AI7" s="446">
        <v>2</v>
      </c>
      <c r="AJ7" s="447"/>
      <c r="AK7" s="447"/>
      <c r="AL7" s="447"/>
      <c r="AM7" s="447"/>
      <c r="AN7" s="447"/>
      <c r="AO7" s="447"/>
      <c r="AP7" s="448"/>
      <c r="AQ7" s="446">
        <v>10200</v>
      </c>
      <c r="AR7" s="447"/>
      <c r="AS7" s="447"/>
      <c r="AT7" s="447"/>
      <c r="AU7" s="447"/>
      <c r="AV7" s="447"/>
      <c r="AW7" s="447"/>
      <c r="AX7" s="447"/>
      <c r="AY7" s="449"/>
      <c r="AZ7" s="428" t="s">
        <v>99</v>
      </c>
      <c r="BA7" s="429"/>
      <c r="BB7" s="429"/>
      <c r="BC7" s="429"/>
      <c r="BD7" s="429"/>
      <c r="BE7" s="429"/>
      <c r="BF7" s="429"/>
      <c r="BG7" s="429"/>
      <c r="BH7" s="429"/>
      <c r="BI7" s="429"/>
      <c r="BJ7" s="429"/>
      <c r="BK7" s="429"/>
      <c r="BL7" s="429"/>
      <c r="BM7" s="430"/>
      <c r="BN7" s="431">
        <v>2282657</v>
      </c>
      <c r="BO7" s="432"/>
      <c r="BP7" s="432"/>
      <c r="BQ7" s="432"/>
      <c r="BR7" s="432"/>
      <c r="BS7" s="432"/>
      <c r="BT7" s="432"/>
      <c r="BU7" s="433"/>
      <c r="BV7" s="431">
        <v>3029186</v>
      </c>
      <c r="BW7" s="432"/>
      <c r="BX7" s="432"/>
      <c r="BY7" s="432"/>
      <c r="BZ7" s="432"/>
      <c r="CA7" s="432"/>
      <c r="CB7" s="432"/>
      <c r="CC7" s="433"/>
      <c r="CD7" s="434" t="s">
        <v>100</v>
      </c>
      <c r="CE7" s="435"/>
      <c r="CF7" s="435"/>
      <c r="CG7" s="435"/>
      <c r="CH7" s="435"/>
      <c r="CI7" s="435"/>
      <c r="CJ7" s="435"/>
      <c r="CK7" s="435"/>
      <c r="CL7" s="435"/>
      <c r="CM7" s="435"/>
      <c r="CN7" s="435"/>
      <c r="CO7" s="435"/>
      <c r="CP7" s="435"/>
      <c r="CQ7" s="435"/>
      <c r="CR7" s="435"/>
      <c r="CS7" s="436"/>
      <c r="CT7" s="431">
        <v>252493624</v>
      </c>
      <c r="CU7" s="432"/>
      <c r="CV7" s="432"/>
      <c r="CW7" s="432"/>
      <c r="CX7" s="432"/>
      <c r="CY7" s="432"/>
      <c r="CZ7" s="432"/>
      <c r="DA7" s="433"/>
      <c r="DB7" s="431">
        <v>254078161</v>
      </c>
      <c r="DC7" s="432"/>
      <c r="DD7" s="432"/>
      <c r="DE7" s="432"/>
      <c r="DF7" s="432"/>
      <c r="DG7" s="432"/>
      <c r="DH7" s="432"/>
      <c r="DI7" s="433"/>
      <c r="DJ7" s="158"/>
      <c r="DK7" s="158"/>
      <c r="DL7" s="158"/>
      <c r="DM7" s="158"/>
      <c r="DN7" s="158"/>
      <c r="DO7" s="158"/>
    </row>
    <row r="8" spans="1:119" ht="18.75" customHeight="1" thickBot="1" x14ac:dyDescent="0.25">
      <c r="A8" s="159"/>
      <c r="B8" s="461"/>
      <c r="C8" s="462"/>
      <c r="D8" s="462"/>
      <c r="E8" s="462"/>
      <c r="F8" s="462"/>
      <c r="G8" s="462"/>
      <c r="H8" s="462"/>
      <c r="I8" s="462"/>
      <c r="J8" s="462"/>
      <c r="K8" s="463"/>
      <c r="L8" s="407"/>
      <c r="M8" s="407"/>
      <c r="N8" s="407"/>
      <c r="O8" s="407"/>
      <c r="P8" s="407"/>
      <c r="Q8" s="407"/>
      <c r="R8" s="408"/>
      <c r="S8" s="408"/>
      <c r="T8" s="408"/>
      <c r="U8" s="408"/>
      <c r="V8" s="409"/>
      <c r="W8" s="473"/>
      <c r="X8" s="474"/>
      <c r="Y8" s="475"/>
      <c r="Z8" s="443" t="s">
        <v>101</v>
      </c>
      <c r="AA8" s="444"/>
      <c r="AB8" s="444"/>
      <c r="AC8" s="444"/>
      <c r="AD8" s="444"/>
      <c r="AE8" s="444"/>
      <c r="AF8" s="444"/>
      <c r="AG8" s="444"/>
      <c r="AH8" s="445"/>
      <c r="AI8" s="446">
        <v>1</v>
      </c>
      <c r="AJ8" s="447"/>
      <c r="AK8" s="447"/>
      <c r="AL8" s="447"/>
      <c r="AM8" s="447"/>
      <c r="AN8" s="447"/>
      <c r="AO8" s="447"/>
      <c r="AP8" s="448"/>
      <c r="AQ8" s="446">
        <v>8900</v>
      </c>
      <c r="AR8" s="447"/>
      <c r="AS8" s="447"/>
      <c r="AT8" s="447"/>
      <c r="AU8" s="447"/>
      <c r="AV8" s="447"/>
      <c r="AW8" s="447"/>
      <c r="AX8" s="447"/>
      <c r="AY8" s="449"/>
      <c r="AZ8" s="428" t="s">
        <v>102</v>
      </c>
      <c r="BA8" s="429"/>
      <c r="BB8" s="429"/>
      <c r="BC8" s="429"/>
      <c r="BD8" s="429"/>
      <c r="BE8" s="429"/>
      <c r="BF8" s="429"/>
      <c r="BG8" s="429"/>
      <c r="BH8" s="429"/>
      <c r="BI8" s="429"/>
      <c r="BJ8" s="429"/>
      <c r="BK8" s="429"/>
      <c r="BL8" s="429"/>
      <c r="BM8" s="430"/>
      <c r="BN8" s="431">
        <v>6557720</v>
      </c>
      <c r="BO8" s="432"/>
      <c r="BP8" s="432"/>
      <c r="BQ8" s="432"/>
      <c r="BR8" s="432"/>
      <c r="BS8" s="432"/>
      <c r="BT8" s="432"/>
      <c r="BU8" s="433"/>
      <c r="BV8" s="431">
        <v>3875385</v>
      </c>
      <c r="BW8" s="432"/>
      <c r="BX8" s="432"/>
      <c r="BY8" s="432"/>
      <c r="BZ8" s="432"/>
      <c r="CA8" s="432"/>
      <c r="CB8" s="432"/>
      <c r="CC8" s="433"/>
      <c r="CD8" s="434" t="s">
        <v>103</v>
      </c>
      <c r="CE8" s="435"/>
      <c r="CF8" s="435"/>
      <c r="CG8" s="435"/>
      <c r="CH8" s="435"/>
      <c r="CI8" s="435"/>
      <c r="CJ8" s="435"/>
      <c r="CK8" s="435"/>
      <c r="CL8" s="435"/>
      <c r="CM8" s="435"/>
      <c r="CN8" s="435"/>
      <c r="CO8" s="435"/>
      <c r="CP8" s="435"/>
      <c r="CQ8" s="435"/>
      <c r="CR8" s="435"/>
      <c r="CS8" s="436"/>
      <c r="CT8" s="450">
        <v>0.41456999999999999</v>
      </c>
      <c r="CU8" s="451"/>
      <c r="CV8" s="451"/>
      <c r="CW8" s="451"/>
      <c r="CX8" s="451"/>
      <c r="CY8" s="451"/>
      <c r="CZ8" s="451"/>
      <c r="DA8" s="452"/>
      <c r="DB8" s="450">
        <v>0.41047</v>
      </c>
      <c r="DC8" s="451"/>
      <c r="DD8" s="451"/>
      <c r="DE8" s="451"/>
      <c r="DF8" s="451"/>
      <c r="DG8" s="451"/>
      <c r="DH8" s="451"/>
      <c r="DI8" s="452"/>
      <c r="DJ8" s="158"/>
      <c r="DK8" s="158"/>
      <c r="DL8" s="158"/>
      <c r="DM8" s="158"/>
      <c r="DN8" s="158"/>
      <c r="DO8" s="158"/>
    </row>
    <row r="9" spans="1:119" ht="18.75" customHeight="1" thickBot="1" x14ac:dyDescent="0.25">
      <c r="A9" s="159"/>
      <c r="B9" s="456" t="s">
        <v>104</v>
      </c>
      <c r="C9" s="457"/>
      <c r="D9" s="457"/>
      <c r="E9" s="457"/>
      <c r="F9" s="457"/>
      <c r="G9" s="457"/>
      <c r="H9" s="457"/>
      <c r="I9" s="457"/>
      <c r="J9" s="457"/>
      <c r="K9" s="458"/>
      <c r="L9" s="464" t="s">
        <v>105</v>
      </c>
      <c r="M9" s="465"/>
      <c r="N9" s="465"/>
      <c r="O9" s="465"/>
      <c r="P9" s="465"/>
      <c r="Q9" s="466"/>
      <c r="R9" s="467">
        <v>786740</v>
      </c>
      <c r="S9" s="468"/>
      <c r="T9" s="468"/>
      <c r="U9" s="468"/>
      <c r="V9" s="469"/>
      <c r="W9" s="473"/>
      <c r="X9" s="474"/>
      <c r="Y9" s="475"/>
      <c r="Z9" s="443" t="s">
        <v>106</v>
      </c>
      <c r="AA9" s="444"/>
      <c r="AB9" s="444"/>
      <c r="AC9" s="444"/>
      <c r="AD9" s="444"/>
      <c r="AE9" s="444"/>
      <c r="AF9" s="444"/>
      <c r="AG9" s="444"/>
      <c r="AH9" s="445"/>
      <c r="AI9" s="446">
        <v>1</v>
      </c>
      <c r="AJ9" s="447"/>
      <c r="AK9" s="447"/>
      <c r="AL9" s="447"/>
      <c r="AM9" s="447"/>
      <c r="AN9" s="447"/>
      <c r="AO9" s="447"/>
      <c r="AP9" s="448"/>
      <c r="AQ9" s="446">
        <v>9100</v>
      </c>
      <c r="AR9" s="447"/>
      <c r="AS9" s="447"/>
      <c r="AT9" s="447"/>
      <c r="AU9" s="447"/>
      <c r="AV9" s="447"/>
      <c r="AW9" s="447"/>
      <c r="AX9" s="447"/>
      <c r="AY9" s="449"/>
      <c r="AZ9" s="428" t="s">
        <v>107</v>
      </c>
      <c r="BA9" s="429"/>
      <c r="BB9" s="429"/>
      <c r="BC9" s="429"/>
      <c r="BD9" s="429"/>
      <c r="BE9" s="429"/>
      <c r="BF9" s="429"/>
      <c r="BG9" s="429"/>
      <c r="BH9" s="429"/>
      <c r="BI9" s="429"/>
      <c r="BJ9" s="429"/>
      <c r="BK9" s="429"/>
      <c r="BL9" s="429"/>
      <c r="BM9" s="430"/>
      <c r="BN9" s="431">
        <v>2682335</v>
      </c>
      <c r="BO9" s="432"/>
      <c r="BP9" s="432"/>
      <c r="BQ9" s="432"/>
      <c r="BR9" s="432"/>
      <c r="BS9" s="432"/>
      <c r="BT9" s="432"/>
      <c r="BU9" s="433"/>
      <c r="BV9" s="431">
        <v>110060</v>
      </c>
      <c r="BW9" s="432"/>
      <c r="BX9" s="432"/>
      <c r="BY9" s="432"/>
      <c r="BZ9" s="432"/>
      <c r="CA9" s="432"/>
      <c r="CB9" s="432"/>
      <c r="CC9" s="433"/>
      <c r="CD9" s="497" t="s">
        <v>108</v>
      </c>
      <c r="CE9" s="498"/>
      <c r="CF9" s="498"/>
      <c r="CG9" s="498"/>
      <c r="CH9" s="498"/>
      <c r="CI9" s="498"/>
      <c r="CJ9" s="498"/>
      <c r="CK9" s="498"/>
      <c r="CL9" s="498"/>
      <c r="CM9" s="498"/>
      <c r="CN9" s="498"/>
      <c r="CO9" s="498"/>
      <c r="CP9" s="498"/>
      <c r="CQ9" s="498"/>
      <c r="CR9" s="498"/>
      <c r="CS9" s="499"/>
      <c r="CT9" s="437">
        <v>23.8</v>
      </c>
      <c r="CU9" s="438"/>
      <c r="CV9" s="438"/>
      <c r="CW9" s="438"/>
      <c r="CX9" s="438"/>
      <c r="CY9" s="438"/>
      <c r="CZ9" s="438"/>
      <c r="DA9" s="439"/>
      <c r="DB9" s="437">
        <v>22.6</v>
      </c>
      <c r="DC9" s="438"/>
      <c r="DD9" s="438"/>
      <c r="DE9" s="438"/>
      <c r="DF9" s="438"/>
      <c r="DG9" s="438"/>
      <c r="DH9" s="438"/>
      <c r="DI9" s="439"/>
      <c r="DJ9" s="158"/>
      <c r="DK9" s="158"/>
      <c r="DL9" s="158"/>
      <c r="DM9" s="158"/>
      <c r="DN9" s="158"/>
      <c r="DO9" s="158"/>
    </row>
    <row r="10" spans="1:119" ht="18.75" customHeight="1" x14ac:dyDescent="0.2">
      <c r="A10" s="159"/>
      <c r="B10" s="459"/>
      <c r="C10" s="460"/>
      <c r="D10" s="460"/>
      <c r="E10" s="460"/>
      <c r="F10" s="460"/>
      <c r="G10" s="460"/>
      <c r="H10" s="460"/>
      <c r="I10" s="460"/>
      <c r="J10" s="460"/>
      <c r="K10" s="401"/>
      <c r="L10" s="500" t="s">
        <v>109</v>
      </c>
      <c r="M10" s="501"/>
      <c r="N10" s="501"/>
      <c r="O10" s="501"/>
      <c r="P10" s="501"/>
      <c r="Q10" s="502"/>
      <c r="R10" s="446">
        <v>806314</v>
      </c>
      <c r="S10" s="447"/>
      <c r="T10" s="447"/>
      <c r="U10" s="447"/>
      <c r="V10" s="449"/>
      <c r="W10" s="473"/>
      <c r="X10" s="474"/>
      <c r="Y10" s="475"/>
      <c r="Z10" s="443" t="s">
        <v>110</v>
      </c>
      <c r="AA10" s="444"/>
      <c r="AB10" s="444"/>
      <c r="AC10" s="444"/>
      <c r="AD10" s="444"/>
      <c r="AE10" s="444"/>
      <c r="AF10" s="444"/>
      <c r="AG10" s="444"/>
      <c r="AH10" s="445"/>
      <c r="AI10" s="446">
        <v>1</v>
      </c>
      <c r="AJ10" s="447"/>
      <c r="AK10" s="447"/>
      <c r="AL10" s="447"/>
      <c r="AM10" s="447"/>
      <c r="AN10" s="447"/>
      <c r="AO10" s="447"/>
      <c r="AP10" s="448"/>
      <c r="AQ10" s="446">
        <v>8600</v>
      </c>
      <c r="AR10" s="447"/>
      <c r="AS10" s="447"/>
      <c r="AT10" s="447"/>
      <c r="AU10" s="447"/>
      <c r="AV10" s="447"/>
      <c r="AW10" s="447"/>
      <c r="AX10" s="447"/>
      <c r="AY10" s="449"/>
      <c r="AZ10" s="428" t="s">
        <v>111</v>
      </c>
      <c r="BA10" s="429"/>
      <c r="BB10" s="429"/>
      <c r="BC10" s="429"/>
      <c r="BD10" s="429"/>
      <c r="BE10" s="429"/>
      <c r="BF10" s="429"/>
      <c r="BG10" s="429"/>
      <c r="BH10" s="429"/>
      <c r="BI10" s="429"/>
      <c r="BJ10" s="429"/>
      <c r="BK10" s="429"/>
      <c r="BL10" s="429"/>
      <c r="BM10" s="430"/>
      <c r="BN10" s="431">
        <v>920195</v>
      </c>
      <c r="BO10" s="432"/>
      <c r="BP10" s="432"/>
      <c r="BQ10" s="432"/>
      <c r="BR10" s="432"/>
      <c r="BS10" s="432"/>
      <c r="BT10" s="432"/>
      <c r="BU10" s="433"/>
      <c r="BV10" s="431">
        <v>801016</v>
      </c>
      <c r="BW10" s="432"/>
      <c r="BX10" s="432"/>
      <c r="BY10" s="432"/>
      <c r="BZ10" s="432"/>
      <c r="CA10" s="432"/>
      <c r="CB10" s="432"/>
      <c r="CC10" s="433"/>
      <c r="CD10" s="422" t="s">
        <v>112</v>
      </c>
      <c r="CE10" s="423"/>
      <c r="CF10" s="423"/>
      <c r="CG10" s="423"/>
      <c r="CH10" s="423"/>
      <c r="CI10" s="423"/>
      <c r="CJ10" s="423"/>
      <c r="CK10" s="423"/>
      <c r="CL10" s="423"/>
      <c r="CM10" s="423"/>
      <c r="CN10" s="423"/>
      <c r="CO10" s="423"/>
      <c r="CP10" s="423"/>
      <c r="CQ10" s="423"/>
      <c r="CR10" s="423"/>
      <c r="CS10" s="424"/>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5">
      <c r="A11" s="159"/>
      <c r="B11" s="461"/>
      <c r="C11" s="462"/>
      <c r="D11" s="462"/>
      <c r="E11" s="462"/>
      <c r="F11" s="462"/>
      <c r="G11" s="462"/>
      <c r="H11" s="462"/>
      <c r="I11" s="462"/>
      <c r="J11" s="462"/>
      <c r="K11" s="463"/>
      <c r="L11" s="491" t="s">
        <v>113</v>
      </c>
      <c r="M11" s="492"/>
      <c r="N11" s="492"/>
      <c r="O11" s="492"/>
      <c r="P11" s="492"/>
      <c r="Q11" s="493"/>
      <c r="R11" s="494" t="s">
        <v>114</v>
      </c>
      <c r="S11" s="495"/>
      <c r="T11" s="495"/>
      <c r="U11" s="495"/>
      <c r="V11" s="496"/>
      <c r="W11" s="476"/>
      <c r="X11" s="477"/>
      <c r="Y11" s="478"/>
      <c r="Z11" s="443" t="s">
        <v>115</v>
      </c>
      <c r="AA11" s="444"/>
      <c r="AB11" s="444"/>
      <c r="AC11" s="444"/>
      <c r="AD11" s="444"/>
      <c r="AE11" s="444"/>
      <c r="AF11" s="444"/>
      <c r="AG11" s="444"/>
      <c r="AH11" s="445"/>
      <c r="AI11" s="446">
        <v>35</v>
      </c>
      <c r="AJ11" s="447"/>
      <c r="AK11" s="447"/>
      <c r="AL11" s="447"/>
      <c r="AM11" s="447"/>
      <c r="AN11" s="447"/>
      <c r="AO11" s="447"/>
      <c r="AP11" s="448"/>
      <c r="AQ11" s="446">
        <v>7800</v>
      </c>
      <c r="AR11" s="447"/>
      <c r="AS11" s="447"/>
      <c r="AT11" s="447"/>
      <c r="AU11" s="447"/>
      <c r="AV11" s="447"/>
      <c r="AW11" s="447"/>
      <c r="AX11" s="447"/>
      <c r="AY11" s="449"/>
      <c r="AZ11" s="428" t="s">
        <v>116</v>
      </c>
      <c r="BA11" s="429"/>
      <c r="BB11" s="429"/>
      <c r="BC11" s="429"/>
      <c r="BD11" s="429"/>
      <c r="BE11" s="429"/>
      <c r="BF11" s="429"/>
      <c r="BG11" s="429"/>
      <c r="BH11" s="429"/>
      <c r="BI11" s="429"/>
      <c r="BJ11" s="429"/>
      <c r="BK11" s="429"/>
      <c r="BL11" s="429"/>
      <c r="BM11" s="430"/>
      <c r="BN11" s="431">
        <v>0</v>
      </c>
      <c r="BO11" s="432"/>
      <c r="BP11" s="432"/>
      <c r="BQ11" s="432"/>
      <c r="BR11" s="432"/>
      <c r="BS11" s="432"/>
      <c r="BT11" s="432"/>
      <c r="BU11" s="433"/>
      <c r="BV11" s="431">
        <v>0</v>
      </c>
      <c r="BW11" s="432"/>
      <c r="BX11" s="432"/>
      <c r="BY11" s="432"/>
      <c r="BZ11" s="432"/>
      <c r="CA11" s="432"/>
      <c r="CB11" s="432"/>
      <c r="CC11" s="433"/>
      <c r="CD11" s="434" t="s">
        <v>117</v>
      </c>
      <c r="CE11" s="435"/>
      <c r="CF11" s="435"/>
      <c r="CG11" s="435"/>
      <c r="CH11" s="435"/>
      <c r="CI11" s="435"/>
      <c r="CJ11" s="435"/>
      <c r="CK11" s="435"/>
      <c r="CL11" s="435"/>
      <c r="CM11" s="435"/>
      <c r="CN11" s="435"/>
      <c r="CO11" s="435"/>
      <c r="CP11" s="435"/>
      <c r="CQ11" s="435"/>
      <c r="CR11" s="435"/>
      <c r="CS11" s="436"/>
      <c r="CT11" s="503" t="s">
        <v>118</v>
      </c>
      <c r="CU11" s="504"/>
      <c r="CV11" s="504"/>
      <c r="CW11" s="504"/>
      <c r="CX11" s="504"/>
      <c r="CY11" s="504"/>
      <c r="CZ11" s="504"/>
      <c r="DA11" s="505"/>
      <c r="DB11" s="503" t="s">
        <v>119</v>
      </c>
      <c r="DC11" s="504"/>
      <c r="DD11" s="504"/>
      <c r="DE11" s="504"/>
      <c r="DF11" s="504"/>
      <c r="DG11" s="504"/>
      <c r="DH11" s="504"/>
      <c r="DI11" s="505"/>
      <c r="DJ11" s="158"/>
      <c r="DK11" s="158"/>
      <c r="DL11" s="158"/>
      <c r="DM11" s="158"/>
      <c r="DN11" s="158"/>
      <c r="DO11" s="158"/>
    </row>
    <row r="12" spans="1:119" ht="18.75" customHeight="1" x14ac:dyDescent="0.2">
      <c r="A12" s="159"/>
      <c r="B12" s="506" t="s">
        <v>120</v>
      </c>
      <c r="C12" s="507"/>
      <c r="D12" s="507"/>
      <c r="E12" s="507"/>
      <c r="F12" s="507"/>
      <c r="G12" s="507"/>
      <c r="H12" s="507"/>
      <c r="I12" s="507"/>
      <c r="J12" s="507"/>
      <c r="K12" s="508"/>
      <c r="L12" s="515" t="s">
        <v>121</v>
      </c>
      <c r="M12" s="516"/>
      <c r="N12" s="516"/>
      <c r="O12" s="516"/>
      <c r="P12" s="516"/>
      <c r="Q12" s="517"/>
      <c r="R12" s="518">
        <v>780053</v>
      </c>
      <c r="S12" s="519"/>
      <c r="T12" s="519"/>
      <c r="U12" s="519"/>
      <c r="V12" s="520"/>
      <c r="W12" s="470" t="s">
        <v>122</v>
      </c>
      <c r="X12" s="471"/>
      <c r="Y12" s="472"/>
      <c r="Z12" s="479" t="s">
        <v>1</v>
      </c>
      <c r="AA12" s="457"/>
      <c r="AB12" s="457"/>
      <c r="AC12" s="457"/>
      <c r="AD12" s="457"/>
      <c r="AE12" s="457"/>
      <c r="AF12" s="457"/>
      <c r="AG12" s="457"/>
      <c r="AH12" s="458"/>
      <c r="AI12" s="487" t="s">
        <v>123</v>
      </c>
      <c r="AJ12" s="457"/>
      <c r="AK12" s="457"/>
      <c r="AL12" s="457"/>
      <c r="AM12" s="458"/>
      <c r="AN12" s="487" t="s">
        <v>124</v>
      </c>
      <c r="AO12" s="488"/>
      <c r="AP12" s="488"/>
      <c r="AQ12" s="488"/>
      <c r="AR12" s="488"/>
      <c r="AS12" s="521"/>
      <c r="AT12" s="534" t="s">
        <v>125</v>
      </c>
      <c r="AU12" s="535"/>
      <c r="AV12" s="535"/>
      <c r="AW12" s="535"/>
      <c r="AX12" s="535"/>
      <c r="AY12" s="536"/>
      <c r="AZ12" s="428" t="s">
        <v>126</v>
      </c>
      <c r="BA12" s="429"/>
      <c r="BB12" s="429"/>
      <c r="BC12" s="429"/>
      <c r="BD12" s="429"/>
      <c r="BE12" s="429"/>
      <c r="BF12" s="429"/>
      <c r="BG12" s="429"/>
      <c r="BH12" s="429"/>
      <c r="BI12" s="429"/>
      <c r="BJ12" s="429"/>
      <c r="BK12" s="429"/>
      <c r="BL12" s="429"/>
      <c r="BM12" s="430"/>
      <c r="BN12" s="431">
        <v>0</v>
      </c>
      <c r="BO12" s="432"/>
      <c r="BP12" s="432"/>
      <c r="BQ12" s="432"/>
      <c r="BR12" s="432"/>
      <c r="BS12" s="432"/>
      <c r="BT12" s="432"/>
      <c r="BU12" s="433"/>
      <c r="BV12" s="431">
        <v>0</v>
      </c>
      <c r="BW12" s="432"/>
      <c r="BX12" s="432"/>
      <c r="BY12" s="432"/>
      <c r="BZ12" s="432"/>
      <c r="CA12" s="432"/>
      <c r="CB12" s="432"/>
      <c r="CC12" s="433"/>
      <c r="CD12" s="434" t="s">
        <v>127</v>
      </c>
      <c r="CE12" s="435"/>
      <c r="CF12" s="435"/>
      <c r="CG12" s="435"/>
      <c r="CH12" s="435"/>
      <c r="CI12" s="435"/>
      <c r="CJ12" s="435"/>
      <c r="CK12" s="435"/>
      <c r="CL12" s="435"/>
      <c r="CM12" s="435"/>
      <c r="CN12" s="435"/>
      <c r="CO12" s="435"/>
      <c r="CP12" s="435"/>
      <c r="CQ12" s="435"/>
      <c r="CR12" s="435"/>
      <c r="CS12" s="436"/>
      <c r="CT12" s="503" t="s">
        <v>118</v>
      </c>
      <c r="CU12" s="504"/>
      <c r="CV12" s="504"/>
      <c r="CW12" s="504"/>
      <c r="CX12" s="504"/>
      <c r="CY12" s="504"/>
      <c r="CZ12" s="504"/>
      <c r="DA12" s="505"/>
      <c r="DB12" s="503" t="s">
        <v>118</v>
      </c>
      <c r="DC12" s="504"/>
      <c r="DD12" s="504"/>
      <c r="DE12" s="504"/>
      <c r="DF12" s="504"/>
      <c r="DG12" s="504"/>
      <c r="DH12" s="504"/>
      <c r="DI12" s="505"/>
      <c r="DJ12" s="158"/>
      <c r="DK12" s="158"/>
      <c r="DL12" s="158"/>
      <c r="DM12" s="158"/>
      <c r="DN12" s="158"/>
      <c r="DO12" s="158"/>
    </row>
    <row r="13" spans="1:119" ht="18.75" customHeight="1" thickBot="1" x14ac:dyDescent="0.25">
      <c r="A13" s="159"/>
      <c r="B13" s="509"/>
      <c r="C13" s="510"/>
      <c r="D13" s="510"/>
      <c r="E13" s="510"/>
      <c r="F13" s="510"/>
      <c r="G13" s="510"/>
      <c r="H13" s="510"/>
      <c r="I13" s="510"/>
      <c r="J13" s="510"/>
      <c r="K13" s="511"/>
      <c r="L13" s="166"/>
      <c r="M13" s="525" t="s">
        <v>128</v>
      </c>
      <c r="N13" s="526"/>
      <c r="O13" s="526"/>
      <c r="P13" s="526"/>
      <c r="Q13" s="527"/>
      <c r="R13" s="528">
        <v>764795</v>
      </c>
      <c r="S13" s="529"/>
      <c r="T13" s="529"/>
      <c r="U13" s="529"/>
      <c r="V13" s="530"/>
      <c r="W13" s="473"/>
      <c r="X13" s="474"/>
      <c r="Y13" s="475"/>
      <c r="Z13" s="408"/>
      <c r="AA13" s="480"/>
      <c r="AB13" s="480"/>
      <c r="AC13" s="480"/>
      <c r="AD13" s="480"/>
      <c r="AE13" s="480"/>
      <c r="AF13" s="480"/>
      <c r="AG13" s="480"/>
      <c r="AH13" s="481"/>
      <c r="AI13" s="408"/>
      <c r="AJ13" s="480"/>
      <c r="AK13" s="480"/>
      <c r="AL13" s="480"/>
      <c r="AM13" s="481"/>
      <c r="AN13" s="522"/>
      <c r="AO13" s="523"/>
      <c r="AP13" s="523"/>
      <c r="AQ13" s="523"/>
      <c r="AR13" s="523"/>
      <c r="AS13" s="524"/>
      <c r="AT13" s="537"/>
      <c r="AU13" s="538"/>
      <c r="AV13" s="538"/>
      <c r="AW13" s="538"/>
      <c r="AX13" s="538"/>
      <c r="AY13" s="539"/>
      <c r="AZ13" s="531" t="s">
        <v>129</v>
      </c>
      <c r="BA13" s="532"/>
      <c r="BB13" s="532"/>
      <c r="BC13" s="532"/>
      <c r="BD13" s="532"/>
      <c r="BE13" s="532"/>
      <c r="BF13" s="532"/>
      <c r="BG13" s="532"/>
      <c r="BH13" s="532"/>
      <c r="BI13" s="532"/>
      <c r="BJ13" s="532"/>
      <c r="BK13" s="532"/>
      <c r="BL13" s="532"/>
      <c r="BM13" s="533"/>
      <c r="BN13" s="431">
        <v>3602530</v>
      </c>
      <c r="BO13" s="432"/>
      <c r="BP13" s="432"/>
      <c r="BQ13" s="432"/>
      <c r="BR13" s="432"/>
      <c r="BS13" s="432"/>
      <c r="BT13" s="432"/>
      <c r="BU13" s="433"/>
      <c r="BV13" s="431">
        <v>911076</v>
      </c>
      <c r="BW13" s="432"/>
      <c r="BX13" s="432"/>
      <c r="BY13" s="432"/>
      <c r="BZ13" s="432"/>
      <c r="CA13" s="432"/>
      <c r="CB13" s="432"/>
      <c r="CC13" s="433"/>
      <c r="CD13" s="434" t="s">
        <v>130</v>
      </c>
      <c r="CE13" s="435"/>
      <c r="CF13" s="435"/>
      <c r="CG13" s="435"/>
      <c r="CH13" s="435"/>
      <c r="CI13" s="435"/>
      <c r="CJ13" s="435"/>
      <c r="CK13" s="435"/>
      <c r="CL13" s="435"/>
      <c r="CM13" s="435"/>
      <c r="CN13" s="435"/>
      <c r="CO13" s="435"/>
      <c r="CP13" s="435"/>
      <c r="CQ13" s="435"/>
      <c r="CR13" s="435"/>
      <c r="CS13" s="436"/>
      <c r="CT13" s="437">
        <v>13</v>
      </c>
      <c r="CU13" s="438"/>
      <c r="CV13" s="438"/>
      <c r="CW13" s="438"/>
      <c r="CX13" s="438"/>
      <c r="CY13" s="438"/>
      <c r="CZ13" s="438"/>
      <c r="DA13" s="439"/>
      <c r="DB13" s="437">
        <v>13.3</v>
      </c>
      <c r="DC13" s="438"/>
      <c r="DD13" s="438"/>
      <c r="DE13" s="438"/>
      <c r="DF13" s="438"/>
      <c r="DG13" s="438"/>
      <c r="DH13" s="438"/>
      <c r="DI13" s="439"/>
      <c r="DJ13" s="158"/>
      <c r="DK13" s="158"/>
      <c r="DL13" s="158"/>
      <c r="DM13" s="158"/>
      <c r="DN13" s="158"/>
      <c r="DO13" s="158"/>
    </row>
    <row r="14" spans="1:119" ht="18.75" customHeight="1" thickBot="1" x14ac:dyDescent="0.25">
      <c r="A14" s="159"/>
      <c r="B14" s="509"/>
      <c r="C14" s="510"/>
      <c r="D14" s="510"/>
      <c r="E14" s="510"/>
      <c r="F14" s="510"/>
      <c r="G14" s="510"/>
      <c r="H14" s="510"/>
      <c r="I14" s="510"/>
      <c r="J14" s="510"/>
      <c r="K14" s="511"/>
      <c r="L14" s="543" t="s">
        <v>131</v>
      </c>
      <c r="M14" s="544"/>
      <c r="N14" s="544"/>
      <c r="O14" s="544"/>
      <c r="P14" s="544"/>
      <c r="Q14" s="545"/>
      <c r="R14" s="546">
        <v>786503</v>
      </c>
      <c r="S14" s="547"/>
      <c r="T14" s="547"/>
      <c r="U14" s="547"/>
      <c r="V14" s="548"/>
      <c r="W14" s="473"/>
      <c r="X14" s="474"/>
      <c r="Y14" s="475"/>
      <c r="Z14" s="500" t="s">
        <v>132</v>
      </c>
      <c r="AA14" s="501"/>
      <c r="AB14" s="501"/>
      <c r="AC14" s="501"/>
      <c r="AD14" s="501"/>
      <c r="AE14" s="501"/>
      <c r="AF14" s="501"/>
      <c r="AG14" s="501"/>
      <c r="AH14" s="502"/>
      <c r="AI14" s="446">
        <v>3856</v>
      </c>
      <c r="AJ14" s="447"/>
      <c r="AK14" s="447"/>
      <c r="AL14" s="447"/>
      <c r="AM14" s="448"/>
      <c r="AN14" s="446">
        <v>12643824</v>
      </c>
      <c r="AO14" s="447"/>
      <c r="AP14" s="447"/>
      <c r="AQ14" s="447"/>
      <c r="AR14" s="447"/>
      <c r="AS14" s="448"/>
      <c r="AT14" s="446">
        <v>3279</v>
      </c>
      <c r="AU14" s="447"/>
      <c r="AV14" s="447"/>
      <c r="AW14" s="447"/>
      <c r="AX14" s="447"/>
      <c r="AY14" s="449"/>
      <c r="AZ14" s="440" t="s">
        <v>133</v>
      </c>
      <c r="BA14" s="441"/>
      <c r="BB14" s="441"/>
      <c r="BC14" s="441"/>
      <c r="BD14" s="441"/>
      <c r="BE14" s="441"/>
      <c r="BF14" s="441"/>
      <c r="BG14" s="441"/>
      <c r="BH14" s="441"/>
      <c r="BI14" s="441"/>
      <c r="BJ14" s="441"/>
      <c r="BK14" s="441"/>
      <c r="BL14" s="441"/>
      <c r="BM14" s="442"/>
      <c r="BN14" s="419">
        <v>91419154</v>
      </c>
      <c r="BO14" s="420"/>
      <c r="BP14" s="420"/>
      <c r="BQ14" s="420"/>
      <c r="BR14" s="420"/>
      <c r="BS14" s="420"/>
      <c r="BT14" s="420"/>
      <c r="BU14" s="421"/>
      <c r="BV14" s="419">
        <v>87073257</v>
      </c>
      <c r="BW14" s="420"/>
      <c r="BX14" s="420"/>
      <c r="BY14" s="420"/>
      <c r="BZ14" s="420"/>
      <c r="CA14" s="420"/>
      <c r="CB14" s="420"/>
      <c r="CC14" s="421"/>
      <c r="CD14" s="497" t="s">
        <v>134</v>
      </c>
      <c r="CE14" s="498"/>
      <c r="CF14" s="498"/>
      <c r="CG14" s="498"/>
      <c r="CH14" s="498"/>
      <c r="CI14" s="498"/>
      <c r="CJ14" s="498"/>
      <c r="CK14" s="498"/>
      <c r="CL14" s="498"/>
      <c r="CM14" s="498"/>
      <c r="CN14" s="498"/>
      <c r="CO14" s="498"/>
      <c r="CP14" s="498"/>
      <c r="CQ14" s="498"/>
      <c r="CR14" s="498"/>
      <c r="CS14" s="499"/>
      <c r="CT14" s="540">
        <v>172.4</v>
      </c>
      <c r="CU14" s="541"/>
      <c r="CV14" s="541"/>
      <c r="CW14" s="541"/>
      <c r="CX14" s="541"/>
      <c r="CY14" s="541"/>
      <c r="CZ14" s="541"/>
      <c r="DA14" s="542"/>
      <c r="DB14" s="540">
        <v>169.7</v>
      </c>
      <c r="DC14" s="541"/>
      <c r="DD14" s="541"/>
      <c r="DE14" s="541"/>
      <c r="DF14" s="541"/>
      <c r="DG14" s="541"/>
      <c r="DH14" s="541"/>
      <c r="DI14" s="542"/>
      <c r="DJ14" s="158"/>
      <c r="DK14" s="158"/>
      <c r="DL14" s="158"/>
      <c r="DM14" s="158"/>
      <c r="DN14" s="158"/>
      <c r="DO14" s="158"/>
    </row>
    <row r="15" spans="1:119" ht="18.75" customHeight="1" x14ac:dyDescent="0.2">
      <c r="A15" s="159"/>
      <c r="B15" s="509"/>
      <c r="C15" s="510"/>
      <c r="D15" s="510"/>
      <c r="E15" s="510"/>
      <c r="F15" s="510"/>
      <c r="G15" s="510"/>
      <c r="H15" s="510"/>
      <c r="I15" s="510"/>
      <c r="J15" s="510"/>
      <c r="K15" s="511"/>
      <c r="L15" s="166"/>
      <c r="M15" s="525" t="s">
        <v>128</v>
      </c>
      <c r="N15" s="526"/>
      <c r="O15" s="526"/>
      <c r="P15" s="526"/>
      <c r="Q15" s="527"/>
      <c r="R15" s="546">
        <v>771847</v>
      </c>
      <c r="S15" s="547"/>
      <c r="T15" s="547"/>
      <c r="U15" s="547"/>
      <c r="V15" s="548"/>
      <c r="W15" s="473"/>
      <c r="X15" s="474"/>
      <c r="Y15" s="475"/>
      <c r="Z15" s="500" t="s">
        <v>135</v>
      </c>
      <c r="AA15" s="501"/>
      <c r="AB15" s="501"/>
      <c r="AC15" s="501"/>
      <c r="AD15" s="501"/>
      <c r="AE15" s="501"/>
      <c r="AF15" s="501"/>
      <c r="AG15" s="501"/>
      <c r="AH15" s="502"/>
      <c r="AI15" s="446" t="s">
        <v>118</v>
      </c>
      <c r="AJ15" s="447"/>
      <c r="AK15" s="447"/>
      <c r="AL15" s="447"/>
      <c r="AM15" s="448"/>
      <c r="AN15" s="446" t="s">
        <v>118</v>
      </c>
      <c r="AO15" s="447"/>
      <c r="AP15" s="447"/>
      <c r="AQ15" s="447"/>
      <c r="AR15" s="447"/>
      <c r="AS15" s="448"/>
      <c r="AT15" s="446" t="s">
        <v>136</v>
      </c>
      <c r="AU15" s="447"/>
      <c r="AV15" s="447"/>
      <c r="AW15" s="447"/>
      <c r="AX15" s="447"/>
      <c r="AY15" s="449"/>
      <c r="AZ15" s="428" t="s">
        <v>137</v>
      </c>
      <c r="BA15" s="429"/>
      <c r="BB15" s="429"/>
      <c r="BC15" s="429"/>
      <c r="BD15" s="429"/>
      <c r="BE15" s="429"/>
      <c r="BF15" s="429"/>
      <c r="BG15" s="429"/>
      <c r="BH15" s="429"/>
      <c r="BI15" s="429"/>
      <c r="BJ15" s="429"/>
      <c r="BK15" s="429"/>
      <c r="BL15" s="429"/>
      <c r="BM15" s="430"/>
      <c r="BN15" s="431">
        <v>213990331</v>
      </c>
      <c r="BO15" s="432"/>
      <c r="BP15" s="432"/>
      <c r="BQ15" s="432"/>
      <c r="BR15" s="432"/>
      <c r="BS15" s="432"/>
      <c r="BT15" s="432"/>
      <c r="BU15" s="433"/>
      <c r="BV15" s="431">
        <v>212092658</v>
      </c>
      <c r="BW15" s="432"/>
      <c r="BX15" s="432"/>
      <c r="BY15" s="432"/>
      <c r="BZ15" s="432"/>
      <c r="CA15" s="432"/>
      <c r="CB15" s="432"/>
      <c r="CC15" s="433"/>
      <c r="CD15" s="551" t="s">
        <v>138</v>
      </c>
      <c r="CE15" s="552"/>
      <c r="CF15" s="552"/>
      <c r="CG15" s="552"/>
      <c r="CH15" s="552"/>
      <c r="CI15" s="552"/>
      <c r="CJ15" s="552"/>
      <c r="CK15" s="552"/>
      <c r="CL15" s="552"/>
      <c r="CM15" s="552"/>
      <c r="CN15" s="552"/>
      <c r="CO15" s="552"/>
      <c r="CP15" s="552"/>
      <c r="CQ15" s="552"/>
      <c r="CR15" s="552"/>
      <c r="CS15" s="553"/>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2">
      <c r="A16" s="159"/>
      <c r="B16" s="509"/>
      <c r="C16" s="510"/>
      <c r="D16" s="510"/>
      <c r="E16" s="510"/>
      <c r="F16" s="510"/>
      <c r="G16" s="510"/>
      <c r="H16" s="510"/>
      <c r="I16" s="510"/>
      <c r="J16" s="510"/>
      <c r="K16" s="511"/>
      <c r="L16" s="543" t="s">
        <v>139</v>
      </c>
      <c r="M16" s="560"/>
      <c r="N16" s="560"/>
      <c r="O16" s="560"/>
      <c r="P16" s="560"/>
      <c r="Q16" s="561"/>
      <c r="R16" s="557" t="s">
        <v>140</v>
      </c>
      <c r="S16" s="558"/>
      <c r="T16" s="558"/>
      <c r="U16" s="558"/>
      <c r="V16" s="559"/>
      <c r="W16" s="473"/>
      <c r="X16" s="474"/>
      <c r="Y16" s="475"/>
      <c r="Z16" s="500" t="s">
        <v>141</v>
      </c>
      <c r="AA16" s="501"/>
      <c r="AB16" s="501"/>
      <c r="AC16" s="501"/>
      <c r="AD16" s="501"/>
      <c r="AE16" s="501"/>
      <c r="AF16" s="501"/>
      <c r="AG16" s="501"/>
      <c r="AH16" s="502"/>
      <c r="AI16" s="446">
        <v>40</v>
      </c>
      <c r="AJ16" s="447"/>
      <c r="AK16" s="447"/>
      <c r="AL16" s="447"/>
      <c r="AM16" s="448"/>
      <c r="AN16" s="446">
        <v>117400</v>
      </c>
      <c r="AO16" s="447"/>
      <c r="AP16" s="447"/>
      <c r="AQ16" s="447"/>
      <c r="AR16" s="447"/>
      <c r="AS16" s="448"/>
      <c r="AT16" s="446">
        <v>2935</v>
      </c>
      <c r="AU16" s="447"/>
      <c r="AV16" s="447"/>
      <c r="AW16" s="447"/>
      <c r="AX16" s="447"/>
      <c r="AY16" s="449"/>
      <c r="AZ16" s="428" t="s">
        <v>142</v>
      </c>
      <c r="BA16" s="429"/>
      <c r="BB16" s="429"/>
      <c r="BC16" s="429"/>
      <c r="BD16" s="429"/>
      <c r="BE16" s="429"/>
      <c r="BF16" s="429"/>
      <c r="BG16" s="429"/>
      <c r="BH16" s="429"/>
      <c r="BI16" s="429"/>
      <c r="BJ16" s="429"/>
      <c r="BK16" s="429"/>
      <c r="BL16" s="429"/>
      <c r="BM16" s="430"/>
      <c r="BN16" s="431">
        <v>114825335</v>
      </c>
      <c r="BO16" s="432"/>
      <c r="BP16" s="432"/>
      <c r="BQ16" s="432"/>
      <c r="BR16" s="432"/>
      <c r="BS16" s="432"/>
      <c r="BT16" s="432"/>
      <c r="BU16" s="433"/>
      <c r="BV16" s="431">
        <v>109310165</v>
      </c>
      <c r="BW16" s="432"/>
      <c r="BX16" s="432"/>
      <c r="BY16" s="432"/>
      <c r="BZ16" s="432"/>
      <c r="CA16" s="432"/>
      <c r="CB16" s="432"/>
      <c r="CC16" s="433"/>
      <c r="CD16" s="170"/>
      <c r="CE16" s="549"/>
      <c r="CF16" s="549"/>
      <c r="CG16" s="549"/>
      <c r="CH16" s="549"/>
      <c r="CI16" s="549"/>
      <c r="CJ16" s="549"/>
      <c r="CK16" s="549"/>
      <c r="CL16" s="549"/>
      <c r="CM16" s="549"/>
      <c r="CN16" s="549"/>
      <c r="CO16" s="549"/>
      <c r="CP16" s="549"/>
      <c r="CQ16" s="549"/>
      <c r="CR16" s="549"/>
      <c r="CS16" s="550"/>
      <c r="CT16" s="437"/>
      <c r="CU16" s="438"/>
      <c r="CV16" s="438"/>
      <c r="CW16" s="438"/>
      <c r="CX16" s="438"/>
      <c r="CY16" s="438"/>
      <c r="CZ16" s="438"/>
      <c r="DA16" s="439"/>
      <c r="DB16" s="437"/>
      <c r="DC16" s="438"/>
      <c r="DD16" s="438"/>
      <c r="DE16" s="438"/>
      <c r="DF16" s="438"/>
      <c r="DG16" s="438"/>
      <c r="DH16" s="438"/>
      <c r="DI16" s="439"/>
      <c r="DJ16" s="158"/>
      <c r="DK16" s="158"/>
      <c r="DL16" s="158"/>
      <c r="DM16" s="158"/>
      <c r="DN16" s="158"/>
      <c r="DO16" s="158"/>
    </row>
    <row r="17" spans="1:119" ht="18.75" customHeight="1" thickBot="1" x14ac:dyDescent="0.25">
      <c r="A17" s="159"/>
      <c r="B17" s="512"/>
      <c r="C17" s="513"/>
      <c r="D17" s="513"/>
      <c r="E17" s="513"/>
      <c r="F17" s="513"/>
      <c r="G17" s="513"/>
      <c r="H17" s="513"/>
      <c r="I17" s="513"/>
      <c r="J17" s="513"/>
      <c r="K17" s="514"/>
      <c r="L17" s="171"/>
      <c r="M17" s="554" t="s">
        <v>143</v>
      </c>
      <c r="N17" s="555"/>
      <c r="O17" s="555"/>
      <c r="P17" s="555"/>
      <c r="Q17" s="556"/>
      <c r="R17" s="557" t="s">
        <v>144</v>
      </c>
      <c r="S17" s="558"/>
      <c r="T17" s="558"/>
      <c r="U17" s="558"/>
      <c r="V17" s="559"/>
      <c r="W17" s="473"/>
      <c r="X17" s="474"/>
      <c r="Y17" s="475"/>
      <c r="Z17" s="500" t="s">
        <v>145</v>
      </c>
      <c r="AA17" s="501"/>
      <c r="AB17" s="501"/>
      <c r="AC17" s="501"/>
      <c r="AD17" s="501"/>
      <c r="AE17" s="501"/>
      <c r="AF17" s="501"/>
      <c r="AG17" s="501"/>
      <c r="AH17" s="502"/>
      <c r="AI17" s="446">
        <v>1762</v>
      </c>
      <c r="AJ17" s="447"/>
      <c r="AK17" s="447"/>
      <c r="AL17" s="447"/>
      <c r="AM17" s="448"/>
      <c r="AN17" s="446">
        <v>5560872</v>
      </c>
      <c r="AO17" s="447"/>
      <c r="AP17" s="447"/>
      <c r="AQ17" s="447"/>
      <c r="AR17" s="447"/>
      <c r="AS17" s="448"/>
      <c r="AT17" s="446">
        <v>3156</v>
      </c>
      <c r="AU17" s="447"/>
      <c r="AV17" s="447"/>
      <c r="AW17" s="447"/>
      <c r="AX17" s="447"/>
      <c r="AY17" s="449"/>
      <c r="AZ17" s="428" t="s">
        <v>146</v>
      </c>
      <c r="BA17" s="429"/>
      <c r="BB17" s="429"/>
      <c r="BC17" s="429"/>
      <c r="BD17" s="429"/>
      <c r="BE17" s="429"/>
      <c r="BF17" s="429"/>
      <c r="BG17" s="429"/>
      <c r="BH17" s="429"/>
      <c r="BI17" s="429"/>
      <c r="BJ17" s="429"/>
      <c r="BK17" s="429"/>
      <c r="BL17" s="429"/>
      <c r="BM17" s="430"/>
      <c r="BN17" s="431">
        <v>244947919</v>
      </c>
      <c r="BO17" s="432"/>
      <c r="BP17" s="432"/>
      <c r="BQ17" s="432"/>
      <c r="BR17" s="432"/>
      <c r="BS17" s="432"/>
      <c r="BT17" s="432"/>
      <c r="BU17" s="433"/>
      <c r="BV17" s="431">
        <v>244981486</v>
      </c>
      <c r="BW17" s="432"/>
      <c r="BX17" s="432"/>
      <c r="BY17" s="432"/>
      <c r="BZ17" s="432"/>
      <c r="CA17" s="432"/>
      <c r="CB17" s="432"/>
      <c r="CC17" s="433"/>
      <c r="CD17" s="170"/>
      <c r="CE17" s="549"/>
      <c r="CF17" s="549"/>
      <c r="CG17" s="549"/>
      <c r="CH17" s="549"/>
      <c r="CI17" s="549"/>
      <c r="CJ17" s="549"/>
      <c r="CK17" s="549"/>
      <c r="CL17" s="549"/>
      <c r="CM17" s="549"/>
      <c r="CN17" s="549"/>
      <c r="CO17" s="549"/>
      <c r="CP17" s="549"/>
      <c r="CQ17" s="549"/>
      <c r="CR17" s="549"/>
      <c r="CS17" s="550"/>
      <c r="CT17" s="437"/>
      <c r="CU17" s="438"/>
      <c r="CV17" s="438"/>
      <c r="CW17" s="438"/>
      <c r="CX17" s="438"/>
      <c r="CY17" s="438"/>
      <c r="CZ17" s="438"/>
      <c r="DA17" s="439"/>
      <c r="DB17" s="437"/>
      <c r="DC17" s="438"/>
      <c r="DD17" s="438"/>
      <c r="DE17" s="438"/>
      <c r="DF17" s="438"/>
      <c r="DG17" s="438"/>
      <c r="DH17" s="438"/>
      <c r="DI17" s="439"/>
      <c r="DJ17" s="158"/>
      <c r="DK17" s="158"/>
      <c r="DL17" s="158"/>
      <c r="DM17" s="158"/>
      <c r="DN17" s="158"/>
      <c r="DO17" s="158"/>
    </row>
    <row r="18" spans="1:119" ht="18.75" customHeight="1" thickBot="1" x14ac:dyDescent="0.25">
      <c r="A18" s="159"/>
      <c r="B18" s="413" t="s">
        <v>147</v>
      </c>
      <c r="C18" s="414"/>
      <c r="D18" s="414"/>
      <c r="E18" s="414"/>
      <c r="F18" s="414"/>
      <c r="G18" s="414"/>
      <c r="H18" s="414"/>
      <c r="I18" s="414"/>
      <c r="J18" s="414"/>
      <c r="K18" s="562"/>
      <c r="L18" s="563">
        <v>4191</v>
      </c>
      <c r="M18" s="564"/>
      <c r="N18" s="564"/>
      <c r="O18" s="564"/>
      <c r="P18" s="564"/>
      <c r="Q18" s="564"/>
      <c r="R18" s="564"/>
      <c r="S18" s="564"/>
      <c r="T18" s="564"/>
      <c r="U18" s="564"/>
      <c r="V18" s="564"/>
      <c r="W18" s="473"/>
      <c r="X18" s="474"/>
      <c r="Y18" s="475"/>
      <c r="Z18" s="500" t="s">
        <v>148</v>
      </c>
      <c r="AA18" s="501"/>
      <c r="AB18" s="501"/>
      <c r="AC18" s="501"/>
      <c r="AD18" s="501"/>
      <c r="AE18" s="501"/>
      <c r="AF18" s="501"/>
      <c r="AG18" s="501"/>
      <c r="AH18" s="502"/>
      <c r="AI18" s="446">
        <v>6651</v>
      </c>
      <c r="AJ18" s="447"/>
      <c r="AK18" s="447"/>
      <c r="AL18" s="447"/>
      <c r="AM18" s="448"/>
      <c r="AN18" s="446">
        <v>24843795</v>
      </c>
      <c r="AO18" s="447"/>
      <c r="AP18" s="447"/>
      <c r="AQ18" s="447"/>
      <c r="AR18" s="447"/>
      <c r="AS18" s="448"/>
      <c r="AT18" s="446">
        <v>3735</v>
      </c>
      <c r="AU18" s="447"/>
      <c r="AV18" s="447"/>
      <c r="AW18" s="447"/>
      <c r="AX18" s="447"/>
      <c r="AY18" s="449"/>
      <c r="AZ18" s="531" t="s">
        <v>149</v>
      </c>
      <c r="BA18" s="532"/>
      <c r="BB18" s="532"/>
      <c r="BC18" s="532"/>
      <c r="BD18" s="532"/>
      <c r="BE18" s="532"/>
      <c r="BF18" s="532"/>
      <c r="BG18" s="532"/>
      <c r="BH18" s="532"/>
      <c r="BI18" s="532"/>
      <c r="BJ18" s="532"/>
      <c r="BK18" s="532"/>
      <c r="BL18" s="532"/>
      <c r="BM18" s="533"/>
      <c r="BN18" s="565">
        <v>307948830</v>
      </c>
      <c r="BO18" s="566"/>
      <c r="BP18" s="566"/>
      <c r="BQ18" s="566"/>
      <c r="BR18" s="566"/>
      <c r="BS18" s="566"/>
      <c r="BT18" s="566"/>
      <c r="BU18" s="567"/>
      <c r="BV18" s="565">
        <v>320708553</v>
      </c>
      <c r="BW18" s="566"/>
      <c r="BX18" s="566"/>
      <c r="BY18" s="566"/>
      <c r="BZ18" s="566"/>
      <c r="CA18" s="566"/>
      <c r="CB18" s="566"/>
      <c r="CC18" s="567"/>
      <c r="CD18" s="170"/>
      <c r="CE18" s="549"/>
      <c r="CF18" s="549"/>
      <c r="CG18" s="549"/>
      <c r="CH18" s="549"/>
      <c r="CI18" s="549"/>
      <c r="CJ18" s="549"/>
      <c r="CK18" s="549"/>
      <c r="CL18" s="549"/>
      <c r="CM18" s="549"/>
      <c r="CN18" s="549"/>
      <c r="CO18" s="549"/>
      <c r="CP18" s="549"/>
      <c r="CQ18" s="549"/>
      <c r="CR18" s="549"/>
      <c r="CS18" s="550"/>
      <c r="CT18" s="437"/>
      <c r="CU18" s="438"/>
      <c r="CV18" s="438"/>
      <c r="CW18" s="438"/>
      <c r="CX18" s="438"/>
      <c r="CY18" s="438"/>
      <c r="CZ18" s="438"/>
      <c r="DA18" s="439"/>
      <c r="DB18" s="437"/>
      <c r="DC18" s="438"/>
      <c r="DD18" s="438"/>
      <c r="DE18" s="438"/>
      <c r="DF18" s="438"/>
      <c r="DG18" s="438"/>
      <c r="DH18" s="438"/>
      <c r="DI18" s="439"/>
      <c r="DJ18" s="158"/>
      <c r="DK18" s="158"/>
      <c r="DL18" s="158"/>
      <c r="DM18" s="158"/>
      <c r="DN18" s="158"/>
      <c r="DO18" s="158"/>
    </row>
    <row r="19" spans="1:119" ht="18.75" customHeight="1" thickBot="1" x14ac:dyDescent="0.25">
      <c r="A19" s="159"/>
      <c r="B19" s="413" t="s">
        <v>150</v>
      </c>
      <c r="C19" s="414"/>
      <c r="D19" s="414"/>
      <c r="E19" s="414"/>
      <c r="F19" s="414"/>
      <c r="G19" s="414"/>
      <c r="H19" s="414"/>
      <c r="I19" s="414"/>
      <c r="J19" s="414"/>
      <c r="K19" s="562"/>
      <c r="L19" s="563">
        <v>186</v>
      </c>
      <c r="M19" s="564"/>
      <c r="N19" s="564"/>
      <c r="O19" s="564"/>
      <c r="P19" s="564"/>
      <c r="Q19" s="564"/>
      <c r="R19" s="564"/>
      <c r="S19" s="564"/>
      <c r="T19" s="564"/>
      <c r="U19" s="564"/>
      <c r="V19" s="564"/>
      <c r="W19" s="473"/>
      <c r="X19" s="474"/>
      <c r="Y19" s="475"/>
      <c r="Z19" s="500" t="s">
        <v>151</v>
      </c>
      <c r="AA19" s="501"/>
      <c r="AB19" s="501"/>
      <c r="AC19" s="501"/>
      <c r="AD19" s="501"/>
      <c r="AE19" s="501"/>
      <c r="AF19" s="501"/>
      <c r="AG19" s="501"/>
      <c r="AH19" s="502"/>
      <c r="AI19" s="446" t="s">
        <v>136</v>
      </c>
      <c r="AJ19" s="447"/>
      <c r="AK19" s="447"/>
      <c r="AL19" s="447"/>
      <c r="AM19" s="448"/>
      <c r="AN19" s="446" t="s">
        <v>136</v>
      </c>
      <c r="AO19" s="447"/>
      <c r="AP19" s="447"/>
      <c r="AQ19" s="447"/>
      <c r="AR19" s="447"/>
      <c r="AS19" s="448"/>
      <c r="AT19" s="446" t="s">
        <v>136</v>
      </c>
      <c r="AU19" s="447"/>
      <c r="AV19" s="447"/>
      <c r="AW19" s="447"/>
      <c r="AX19" s="447"/>
      <c r="AY19" s="449"/>
      <c r="AZ19" s="440" t="s">
        <v>152</v>
      </c>
      <c r="BA19" s="441"/>
      <c r="BB19" s="441"/>
      <c r="BC19" s="441"/>
      <c r="BD19" s="441"/>
      <c r="BE19" s="441"/>
      <c r="BF19" s="441"/>
      <c r="BG19" s="441"/>
      <c r="BH19" s="441"/>
      <c r="BI19" s="441"/>
      <c r="BJ19" s="441"/>
      <c r="BK19" s="441"/>
      <c r="BL19" s="441"/>
      <c r="BM19" s="442"/>
      <c r="BN19" s="419">
        <v>813626189</v>
      </c>
      <c r="BO19" s="420"/>
      <c r="BP19" s="420"/>
      <c r="BQ19" s="420"/>
      <c r="BR19" s="420"/>
      <c r="BS19" s="420"/>
      <c r="BT19" s="420"/>
      <c r="BU19" s="421"/>
      <c r="BV19" s="419">
        <v>817276608</v>
      </c>
      <c r="BW19" s="420"/>
      <c r="BX19" s="420"/>
      <c r="BY19" s="420"/>
      <c r="BZ19" s="420"/>
      <c r="CA19" s="420"/>
      <c r="CB19" s="420"/>
      <c r="CC19" s="421"/>
      <c r="CD19" s="170"/>
      <c r="CE19" s="549"/>
      <c r="CF19" s="549"/>
      <c r="CG19" s="549"/>
      <c r="CH19" s="549"/>
      <c r="CI19" s="549"/>
      <c r="CJ19" s="549"/>
      <c r="CK19" s="549"/>
      <c r="CL19" s="549"/>
      <c r="CM19" s="549"/>
      <c r="CN19" s="549"/>
      <c r="CO19" s="549"/>
      <c r="CP19" s="549"/>
      <c r="CQ19" s="549"/>
      <c r="CR19" s="549"/>
      <c r="CS19" s="550"/>
      <c r="CT19" s="437"/>
      <c r="CU19" s="438"/>
      <c r="CV19" s="438"/>
      <c r="CW19" s="438"/>
      <c r="CX19" s="438"/>
      <c r="CY19" s="438"/>
      <c r="CZ19" s="438"/>
      <c r="DA19" s="439"/>
      <c r="DB19" s="437"/>
      <c r="DC19" s="438"/>
      <c r="DD19" s="438"/>
      <c r="DE19" s="438"/>
      <c r="DF19" s="438"/>
      <c r="DG19" s="438"/>
      <c r="DH19" s="438"/>
      <c r="DI19" s="439"/>
      <c r="DJ19" s="158"/>
      <c r="DK19" s="158"/>
      <c r="DL19" s="158"/>
      <c r="DM19" s="158"/>
      <c r="DN19" s="158"/>
      <c r="DO19" s="158"/>
    </row>
    <row r="20" spans="1:119" ht="18.75" customHeight="1" thickBot="1" x14ac:dyDescent="0.25">
      <c r="A20" s="159"/>
      <c r="B20" s="413" t="s">
        <v>153</v>
      </c>
      <c r="C20" s="414"/>
      <c r="D20" s="414"/>
      <c r="E20" s="414"/>
      <c r="F20" s="414"/>
      <c r="G20" s="414"/>
      <c r="H20" s="414"/>
      <c r="I20" s="414"/>
      <c r="J20" s="414"/>
      <c r="K20" s="562"/>
      <c r="L20" s="563">
        <v>279687</v>
      </c>
      <c r="M20" s="564"/>
      <c r="N20" s="564"/>
      <c r="O20" s="564"/>
      <c r="P20" s="564"/>
      <c r="Q20" s="564"/>
      <c r="R20" s="564"/>
      <c r="S20" s="564"/>
      <c r="T20" s="564"/>
      <c r="U20" s="564"/>
      <c r="V20" s="564"/>
      <c r="W20" s="476"/>
      <c r="X20" s="477"/>
      <c r="Y20" s="478"/>
      <c r="Z20" s="500" t="s">
        <v>154</v>
      </c>
      <c r="AA20" s="501"/>
      <c r="AB20" s="501"/>
      <c r="AC20" s="501"/>
      <c r="AD20" s="501"/>
      <c r="AE20" s="501"/>
      <c r="AF20" s="501"/>
      <c r="AG20" s="501"/>
      <c r="AH20" s="502"/>
      <c r="AI20" s="446">
        <v>12269</v>
      </c>
      <c r="AJ20" s="447"/>
      <c r="AK20" s="447"/>
      <c r="AL20" s="447"/>
      <c r="AM20" s="448"/>
      <c r="AN20" s="446">
        <v>43048491</v>
      </c>
      <c r="AO20" s="447"/>
      <c r="AP20" s="447"/>
      <c r="AQ20" s="447"/>
      <c r="AR20" s="447"/>
      <c r="AS20" s="448"/>
      <c r="AT20" s="446">
        <v>3509</v>
      </c>
      <c r="AU20" s="447"/>
      <c r="AV20" s="447"/>
      <c r="AW20" s="447"/>
      <c r="AX20" s="447"/>
      <c r="AY20" s="449"/>
      <c r="AZ20" s="531" t="s">
        <v>155</v>
      </c>
      <c r="BA20" s="532"/>
      <c r="BB20" s="532"/>
      <c r="BC20" s="532"/>
      <c r="BD20" s="532"/>
      <c r="BE20" s="532"/>
      <c r="BF20" s="532"/>
      <c r="BG20" s="532"/>
      <c r="BH20" s="532"/>
      <c r="BI20" s="532"/>
      <c r="BJ20" s="532"/>
      <c r="BK20" s="532"/>
      <c r="BL20" s="532"/>
      <c r="BM20" s="533"/>
      <c r="BN20" s="565">
        <v>153858971</v>
      </c>
      <c r="BO20" s="566"/>
      <c r="BP20" s="566"/>
      <c r="BQ20" s="566"/>
      <c r="BR20" s="566"/>
      <c r="BS20" s="566"/>
      <c r="BT20" s="566"/>
      <c r="BU20" s="567"/>
      <c r="BV20" s="565">
        <v>179886597</v>
      </c>
      <c r="BW20" s="566"/>
      <c r="BX20" s="566"/>
      <c r="BY20" s="566"/>
      <c r="BZ20" s="566"/>
      <c r="CA20" s="566"/>
      <c r="CB20" s="566"/>
      <c r="CC20" s="567"/>
      <c r="CD20" s="170"/>
      <c r="CE20" s="549"/>
      <c r="CF20" s="549"/>
      <c r="CG20" s="549"/>
      <c r="CH20" s="549"/>
      <c r="CI20" s="549"/>
      <c r="CJ20" s="549"/>
      <c r="CK20" s="549"/>
      <c r="CL20" s="549"/>
      <c r="CM20" s="549"/>
      <c r="CN20" s="549"/>
      <c r="CO20" s="549"/>
      <c r="CP20" s="549"/>
      <c r="CQ20" s="549"/>
      <c r="CR20" s="549"/>
      <c r="CS20" s="550"/>
      <c r="CT20" s="437"/>
      <c r="CU20" s="438"/>
      <c r="CV20" s="438"/>
      <c r="CW20" s="438"/>
      <c r="CX20" s="438"/>
      <c r="CY20" s="438"/>
      <c r="CZ20" s="438"/>
      <c r="DA20" s="439"/>
      <c r="DB20" s="437"/>
      <c r="DC20" s="438"/>
      <c r="DD20" s="438"/>
      <c r="DE20" s="438"/>
      <c r="DF20" s="438"/>
      <c r="DG20" s="438"/>
      <c r="DH20" s="438"/>
      <c r="DI20" s="439"/>
      <c r="DJ20" s="158"/>
      <c r="DK20" s="158"/>
      <c r="DL20" s="158"/>
      <c r="DM20" s="158"/>
      <c r="DN20" s="158"/>
      <c r="DO20" s="158"/>
    </row>
    <row r="21" spans="1:119" ht="18.75" customHeight="1" thickBot="1" x14ac:dyDescent="0.25">
      <c r="A21" s="159"/>
      <c r="B21" s="172"/>
      <c r="C21" s="173"/>
      <c r="D21" s="173"/>
      <c r="E21" s="173"/>
      <c r="F21" s="173"/>
      <c r="G21" s="173"/>
      <c r="H21" s="173"/>
      <c r="I21" s="173"/>
      <c r="J21" s="173"/>
      <c r="K21" s="173"/>
      <c r="L21" s="173"/>
      <c r="M21" s="173"/>
      <c r="N21" s="173"/>
      <c r="O21" s="173"/>
      <c r="P21" s="173"/>
      <c r="Q21" s="173"/>
      <c r="R21" s="173"/>
      <c r="S21" s="173"/>
      <c r="T21" s="173"/>
      <c r="U21" s="173"/>
      <c r="V21" s="173"/>
      <c r="W21" s="568" t="s">
        <v>156</v>
      </c>
      <c r="X21" s="569"/>
      <c r="Y21" s="569"/>
      <c r="Z21" s="569"/>
      <c r="AA21" s="569"/>
      <c r="AB21" s="569"/>
      <c r="AC21" s="569"/>
      <c r="AD21" s="569"/>
      <c r="AE21" s="569"/>
      <c r="AF21" s="569"/>
      <c r="AG21" s="569"/>
      <c r="AH21" s="570"/>
      <c r="AI21" s="571">
        <v>99.6</v>
      </c>
      <c r="AJ21" s="572"/>
      <c r="AK21" s="572"/>
      <c r="AL21" s="572"/>
      <c r="AM21" s="572"/>
      <c r="AN21" s="572"/>
      <c r="AO21" s="572"/>
      <c r="AP21" s="572"/>
      <c r="AQ21" s="572"/>
      <c r="AR21" s="572"/>
      <c r="AS21" s="572"/>
      <c r="AT21" s="572"/>
      <c r="AU21" s="572"/>
      <c r="AV21" s="572"/>
      <c r="AW21" s="572"/>
      <c r="AX21" s="572"/>
      <c r="AY21" s="573"/>
      <c r="AZ21" s="440" t="s">
        <v>157</v>
      </c>
      <c r="BA21" s="441"/>
      <c r="BB21" s="441"/>
      <c r="BC21" s="441"/>
      <c r="BD21" s="441"/>
      <c r="BE21" s="441"/>
      <c r="BF21" s="441"/>
      <c r="BG21" s="441"/>
      <c r="BH21" s="441"/>
      <c r="BI21" s="441"/>
      <c r="BJ21" s="441"/>
      <c r="BK21" s="441"/>
      <c r="BL21" s="441"/>
      <c r="BM21" s="442"/>
      <c r="BN21" s="419">
        <v>26173728</v>
      </c>
      <c r="BO21" s="420"/>
      <c r="BP21" s="420"/>
      <c r="BQ21" s="420"/>
      <c r="BR21" s="420"/>
      <c r="BS21" s="420"/>
      <c r="BT21" s="420"/>
      <c r="BU21" s="421"/>
      <c r="BV21" s="419">
        <v>18848644</v>
      </c>
      <c r="BW21" s="420"/>
      <c r="BX21" s="420"/>
      <c r="BY21" s="420"/>
      <c r="BZ21" s="420"/>
      <c r="CA21" s="420"/>
      <c r="CB21" s="420"/>
      <c r="CC21" s="421"/>
      <c r="CD21" s="170"/>
      <c r="CE21" s="549"/>
      <c r="CF21" s="549"/>
      <c r="CG21" s="549"/>
      <c r="CH21" s="549"/>
      <c r="CI21" s="549"/>
      <c r="CJ21" s="549"/>
      <c r="CK21" s="549"/>
      <c r="CL21" s="549"/>
      <c r="CM21" s="549"/>
      <c r="CN21" s="549"/>
      <c r="CO21" s="549"/>
      <c r="CP21" s="549"/>
      <c r="CQ21" s="549"/>
      <c r="CR21" s="549"/>
      <c r="CS21" s="550"/>
      <c r="CT21" s="437"/>
      <c r="CU21" s="438"/>
      <c r="CV21" s="438"/>
      <c r="CW21" s="438"/>
      <c r="CX21" s="438"/>
      <c r="CY21" s="438"/>
      <c r="CZ21" s="438"/>
      <c r="DA21" s="439"/>
      <c r="DB21" s="437"/>
      <c r="DC21" s="438"/>
      <c r="DD21" s="438"/>
      <c r="DE21" s="438"/>
      <c r="DF21" s="438"/>
      <c r="DG21" s="438"/>
      <c r="DH21" s="438"/>
      <c r="DI21" s="439"/>
      <c r="DJ21" s="158"/>
      <c r="DK21" s="158"/>
      <c r="DL21" s="158"/>
      <c r="DM21" s="158"/>
      <c r="DN21" s="158"/>
      <c r="DO21" s="158"/>
    </row>
    <row r="22" spans="1:119" ht="18.75" customHeight="1" x14ac:dyDescent="0.2">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158</v>
      </c>
      <c r="BA22" s="429"/>
      <c r="BB22" s="429"/>
      <c r="BC22" s="429"/>
      <c r="BD22" s="429"/>
      <c r="BE22" s="429"/>
      <c r="BF22" s="429"/>
      <c r="BG22" s="429"/>
      <c r="BH22" s="429"/>
      <c r="BI22" s="429"/>
      <c r="BJ22" s="429"/>
      <c r="BK22" s="429"/>
      <c r="BL22" s="429"/>
      <c r="BM22" s="430"/>
      <c r="BN22" s="431">
        <v>1895871</v>
      </c>
      <c r="BO22" s="432"/>
      <c r="BP22" s="432"/>
      <c r="BQ22" s="432"/>
      <c r="BR22" s="432"/>
      <c r="BS22" s="432"/>
      <c r="BT22" s="432"/>
      <c r="BU22" s="433"/>
      <c r="BV22" s="431">
        <v>1940124</v>
      </c>
      <c r="BW22" s="432"/>
      <c r="BX22" s="432"/>
      <c r="BY22" s="432"/>
      <c r="BZ22" s="432"/>
      <c r="CA22" s="432"/>
      <c r="CB22" s="432"/>
      <c r="CC22" s="433"/>
      <c r="CD22" s="170"/>
      <c r="CE22" s="549"/>
      <c r="CF22" s="549"/>
      <c r="CG22" s="549"/>
      <c r="CH22" s="549"/>
      <c r="CI22" s="549"/>
      <c r="CJ22" s="549"/>
      <c r="CK22" s="549"/>
      <c r="CL22" s="549"/>
      <c r="CM22" s="549"/>
      <c r="CN22" s="549"/>
      <c r="CO22" s="549"/>
      <c r="CP22" s="549"/>
      <c r="CQ22" s="549"/>
      <c r="CR22" s="549"/>
      <c r="CS22" s="550"/>
      <c r="CT22" s="437"/>
      <c r="CU22" s="438"/>
      <c r="CV22" s="438"/>
      <c r="CW22" s="438"/>
      <c r="CX22" s="438"/>
      <c r="CY22" s="438"/>
      <c r="CZ22" s="438"/>
      <c r="DA22" s="439"/>
      <c r="DB22" s="437"/>
      <c r="DC22" s="438"/>
      <c r="DD22" s="438"/>
      <c r="DE22" s="438"/>
      <c r="DF22" s="438"/>
      <c r="DG22" s="438"/>
      <c r="DH22" s="438"/>
      <c r="DI22" s="439"/>
      <c r="DJ22" s="158"/>
      <c r="DK22" s="158"/>
      <c r="DL22" s="158"/>
      <c r="DM22" s="158"/>
      <c r="DN22" s="158"/>
      <c r="DO22" s="158"/>
    </row>
    <row r="23" spans="1:119" ht="18.75" customHeight="1" x14ac:dyDescent="0.2">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159</v>
      </c>
      <c r="BA23" s="429"/>
      <c r="BB23" s="429"/>
      <c r="BC23" s="429"/>
      <c r="BD23" s="429"/>
      <c r="BE23" s="429"/>
      <c r="BF23" s="429"/>
      <c r="BG23" s="429"/>
      <c r="BH23" s="429"/>
      <c r="BI23" s="429"/>
      <c r="BJ23" s="429"/>
      <c r="BK23" s="429"/>
      <c r="BL23" s="429"/>
      <c r="BM23" s="430"/>
      <c r="BN23" s="431">
        <v>16078855</v>
      </c>
      <c r="BO23" s="432"/>
      <c r="BP23" s="432"/>
      <c r="BQ23" s="432"/>
      <c r="BR23" s="432"/>
      <c r="BS23" s="432"/>
      <c r="BT23" s="432"/>
      <c r="BU23" s="433"/>
      <c r="BV23" s="431">
        <v>16099417</v>
      </c>
      <c r="BW23" s="432"/>
      <c r="BX23" s="432"/>
      <c r="BY23" s="432"/>
      <c r="BZ23" s="432"/>
      <c r="CA23" s="432"/>
      <c r="CB23" s="432"/>
      <c r="CC23" s="433"/>
      <c r="CD23" s="170"/>
      <c r="CE23" s="549"/>
      <c r="CF23" s="549"/>
      <c r="CG23" s="549"/>
      <c r="CH23" s="549"/>
      <c r="CI23" s="549"/>
      <c r="CJ23" s="549"/>
      <c r="CK23" s="549"/>
      <c r="CL23" s="549"/>
      <c r="CM23" s="549"/>
      <c r="CN23" s="549"/>
      <c r="CO23" s="549"/>
      <c r="CP23" s="549"/>
      <c r="CQ23" s="549"/>
      <c r="CR23" s="549"/>
      <c r="CS23" s="550"/>
      <c r="CT23" s="437"/>
      <c r="CU23" s="438"/>
      <c r="CV23" s="438"/>
      <c r="CW23" s="438"/>
      <c r="CX23" s="438"/>
      <c r="CY23" s="438"/>
      <c r="CZ23" s="438"/>
      <c r="DA23" s="439"/>
      <c r="DB23" s="437"/>
      <c r="DC23" s="438"/>
      <c r="DD23" s="438"/>
      <c r="DE23" s="438"/>
      <c r="DF23" s="438"/>
      <c r="DG23" s="438"/>
      <c r="DH23" s="438"/>
      <c r="DI23" s="439"/>
      <c r="DJ23" s="158"/>
      <c r="DK23" s="158"/>
      <c r="DL23" s="158"/>
      <c r="DM23" s="158"/>
      <c r="DN23" s="158"/>
      <c r="DO23" s="158"/>
    </row>
    <row r="24" spans="1:119" ht="18.75" customHeight="1" thickBot="1" x14ac:dyDescent="0.25">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97" t="s">
        <v>160</v>
      </c>
      <c r="BA24" s="498"/>
      <c r="BB24" s="498"/>
      <c r="BC24" s="498"/>
      <c r="BD24" s="498"/>
      <c r="BE24" s="498"/>
      <c r="BF24" s="498"/>
      <c r="BG24" s="498"/>
      <c r="BH24" s="498"/>
      <c r="BI24" s="498"/>
      <c r="BJ24" s="498"/>
      <c r="BK24" s="498"/>
      <c r="BL24" s="498"/>
      <c r="BM24" s="499"/>
      <c r="BN24" s="565">
        <v>2686654</v>
      </c>
      <c r="BO24" s="566"/>
      <c r="BP24" s="566"/>
      <c r="BQ24" s="566"/>
      <c r="BR24" s="566"/>
      <c r="BS24" s="566"/>
      <c r="BT24" s="566"/>
      <c r="BU24" s="567"/>
      <c r="BV24" s="565">
        <v>2686547</v>
      </c>
      <c r="BW24" s="566"/>
      <c r="BX24" s="566"/>
      <c r="BY24" s="566"/>
      <c r="BZ24" s="566"/>
      <c r="CA24" s="566"/>
      <c r="CB24" s="566"/>
      <c r="CC24" s="567"/>
      <c r="CD24" s="170"/>
      <c r="CE24" s="549"/>
      <c r="CF24" s="549"/>
      <c r="CG24" s="549"/>
      <c r="CH24" s="549"/>
      <c r="CI24" s="549"/>
      <c r="CJ24" s="549"/>
      <c r="CK24" s="549"/>
      <c r="CL24" s="549"/>
      <c r="CM24" s="549"/>
      <c r="CN24" s="549"/>
      <c r="CO24" s="549"/>
      <c r="CP24" s="549"/>
      <c r="CQ24" s="549"/>
      <c r="CR24" s="549"/>
      <c r="CS24" s="550"/>
      <c r="CT24" s="437"/>
      <c r="CU24" s="438"/>
      <c r="CV24" s="438"/>
      <c r="CW24" s="438"/>
      <c r="CX24" s="438"/>
      <c r="CY24" s="438"/>
      <c r="CZ24" s="438"/>
      <c r="DA24" s="439"/>
      <c r="DB24" s="437"/>
      <c r="DC24" s="438"/>
      <c r="DD24" s="438"/>
      <c r="DE24" s="438"/>
      <c r="DF24" s="438"/>
      <c r="DG24" s="438"/>
      <c r="DH24" s="438"/>
      <c r="DI24" s="439"/>
      <c r="DJ24" s="158"/>
      <c r="DK24" s="158"/>
      <c r="DL24" s="158"/>
      <c r="DM24" s="158"/>
      <c r="DN24" s="158"/>
      <c r="DO24" s="158"/>
    </row>
    <row r="25" spans="1:119" s="158" customFormat="1" ht="18.75" customHeight="1" x14ac:dyDescent="0.2">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574" t="s">
        <v>161</v>
      </c>
      <c r="BA25" s="575"/>
      <c r="BB25" s="575"/>
      <c r="BC25" s="576"/>
      <c r="BD25" s="440" t="s">
        <v>44</v>
      </c>
      <c r="BE25" s="441"/>
      <c r="BF25" s="441"/>
      <c r="BG25" s="441"/>
      <c r="BH25" s="441"/>
      <c r="BI25" s="441"/>
      <c r="BJ25" s="441"/>
      <c r="BK25" s="441"/>
      <c r="BL25" s="441"/>
      <c r="BM25" s="442"/>
      <c r="BN25" s="419">
        <v>10110923</v>
      </c>
      <c r="BO25" s="420"/>
      <c r="BP25" s="420"/>
      <c r="BQ25" s="420"/>
      <c r="BR25" s="420"/>
      <c r="BS25" s="420"/>
      <c r="BT25" s="420"/>
      <c r="BU25" s="421"/>
      <c r="BV25" s="419">
        <v>9190728</v>
      </c>
      <c r="BW25" s="420"/>
      <c r="BX25" s="420"/>
      <c r="BY25" s="420"/>
      <c r="BZ25" s="420"/>
      <c r="CA25" s="420"/>
      <c r="CB25" s="420"/>
      <c r="CC25" s="421"/>
      <c r="CD25" s="170"/>
      <c r="CE25" s="549"/>
      <c r="CF25" s="549"/>
      <c r="CG25" s="549"/>
      <c r="CH25" s="549"/>
      <c r="CI25" s="549"/>
      <c r="CJ25" s="549"/>
      <c r="CK25" s="549"/>
      <c r="CL25" s="549"/>
      <c r="CM25" s="549"/>
      <c r="CN25" s="549"/>
      <c r="CO25" s="549"/>
      <c r="CP25" s="549"/>
      <c r="CQ25" s="549"/>
      <c r="CR25" s="549"/>
      <c r="CS25" s="550"/>
      <c r="CT25" s="437"/>
      <c r="CU25" s="438"/>
      <c r="CV25" s="438"/>
      <c r="CW25" s="438"/>
      <c r="CX25" s="438"/>
      <c r="CY25" s="438"/>
      <c r="CZ25" s="438"/>
      <c r="DA25" s="439"/>
      <c r="DB25" s="437"/>
      <c r="DC25" s="438"/>
      <c r="DD25" s="438"/>
      <c r="DE25" s="438"/>
      <c r="DF25" s="438"/>
      <c r="DG25" s="438"/>
      <c r="DH25" s="438"/>
      <c r="DI25" s="439"/>
    </row>
    <row r="26" spans="1:119" s="158" customFormat="1" ht="18.75" customHeight="1" x14ac:dyDescent="0.2">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577"/>
      <c r="BA26" s="578"/>
      <c r="BB26" s="578"/>
      <c r="BC26" s="579"/>
      <c r="BD26" s="428" t="s">
        <v>162</v>
      </c>
      <c r="BE26" s="429"/>
      <c r="BF26" s="429"/>
      <c r="BG26" s="429"/>
      <c r="BH26" s="429"/>
      <c r="BI26" s="429"/>
      <c r="BJ26" s="429"/>
      <c r="BK26" s="429"/>
      <c r="BL26" s="429"/>
      <c r="BM26" s="430"/>
      <c r="BN26" s="431">
        <v>3059686</v>
      </c>
      <c r="BO26" s="432"/>
      <c r="BP26" s="432"/>
      <c r="BQ26" s="432"/>
      <c r="BR26" s="432"/>
      <c r="BS26" s="432"/>
      <c r="BT26" s="432"/>
      <c r="BU26" s="433"/>
      <c r="BV26" s="431">
        <v>3004006</v>
      </c>
      <c r="BW26" s="432"/>
      <c r="BX26" s="432"/>
      <c r="BY26" s="432"/>
      <c r="BZ26" s="432"/>
      <c r="CA26" s="432"/>
      <c r="CB26" s="432"/>
      <c r="CC26" s="433"/>
      <c r="CD26" s="170"/>
      <c r="CE26" s="549"/>
      <c r="CF26" s="549"/>
      <c r="CG26" s="549"/>
      <c r="CH26" s="549"/>
      <c r="CI26" s="549"/>
      <c r="CJ26" s="549"/>
      <c r="CK26" s="549"/>
      <c r="CL26" s="549"/>
      <c r="CM26" s="549"/>
      <c r="CN26" s="549"/>
      <c r="CO26" s="549"/>
      <c r="CP26" s="549"/>
      <c r="CQ26" s="549"/>
      <c r="CR26" s="549"/>
      <c r="CS26" s="550"/>
      <c r="CT26" s="437"/>
      <c r="CU26" s="438"/>
      <c r="CV26" s="438"/>
      <c r="CW26" s="438"/>
      <c r="CX26" s="438"/>
      <c r="CY26" s="438"/>
      <c r="CZ26" s="438"/>
      <c r="DA26" s="439"/>
      <c r="DB26" s="437"/>
      <c r="DC26" s="438"/>
      <c r="DD26" s="438"/>
      <c r="DE26" s="438"/>
      <c r="DF26" s="438"/>
      <c r="DG26" s="438"/>
      <c r="DH26" s="438"/>
      <c r="DI26" s="439"/>
    </row>
    <row r="27" spans="1:119" ht="18.75" customHeight="1" thickBot="1" x14ac:dyDescent="0.25">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580"/>
      <c r="BA27" s="581"/>
      <c r="BB27" s="581"/>
      <c r="BC27" s="582"/>
      <c r="BD27" s="531" t="s">
        <v>46</v>
      </c>
      <c r="BE27" s="532"/>
      <c r="BF27" s="532"/>
      <c r="BG27" s="532"/>
      <c r="BH27" s="532"/>
      <c r="BI27" s="532"/>
      <c r="BJ27" s="532"/>
      <c r="BK27" s="532"/>
      <c r="BL27" s="532"/>
      <c r="BM27" s="533"/>
      <c r="BN27" s="565">
        <v>21671286</v>
      </c>
      <c r="BO27" s="566"/>
      <c r="BP27" s="566"/>
      <c r="BQ27" s="566"/>
      <c r="BR27" s="566"/>
      <c r="BS27" s="566"/>
      <c r="BT27" s="566"/>
      <c r="BU27" s="567"/>
      <c r="BV27" s="565">
        <v>22168166</v>
      </c>
      <c r="BW27" s="566"/>
      <c r="BX27" s="566"/>
      <c r="BY27" s="566"/>
      <c r="BZ27" s="566"/>
      <c r="CA27" s="566"/>
      <c r="CB27" s="566"/>
      <c r="CC27" s="567"/>
      <c r="CD27" s="190"/>
      <c r="CE27" s="583"/>
      <c r="CF27" s="583"/>
      <c r="CG27" s="583"/>
      <c r="CH27" s="583"/>
      <c r="CI27" s="583"/>
      <c r="CJ27" s="583"/>
      <c r="CK27" s="583"/>
      <c r="CL27" s="583"/>
      <c r="CM27" s="583"/>
      <c r="CN27" s="583"/>
      <c r="CO27" s="583"/>
      <c r="CP27" s="583"/>
      <c r="CQ27" s="583"/>
      <c r="CR27" s="583"/>
      <c r="CS27" s="584"/>
      <c r="CT27" s="540"/>
      <c r="CU27" s="541"/>
      <c r="CV27" s="541"/>
      <c r="CW27" s="541"/>
      <c r="CX27" s="541"/>
      <c r="CY27" s="541"/>
      <c r="CZ27" s="541"/>
      <c r="DA27" s="542"/>
      <c r="DB27" s="540"/>
      <c r="DC27" s="541"/>
      <c r="DD27" s="541"/>
      <c r="DE27" s="541"/>
      <c r="DF27" s="541"/>
      <c r="DG27" s="541"/>
      <c r="DH27" s="541"/>
      <c r="DI27" s="542"/>
      <c r="DJ27" s="158"/>
      <c r="DK27" s="158"/>
      <c r="DL27" s="158"/>
      <c r="DM27" s="158"/>
      <c r="DN27" s="158"/>
      <c r="DO27" s="158"/>
    </row>
    <row r="28" spans="1:119" ht="13.5" customHeight="1" x14ac:dyDescent="0.2">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2">
      <c r="A29" s="159"/>
      <c r="B29" s="199"/>
      <c r="C29" s="200" t="s">
        <v>163</v>
      </c>
      <c r="D29" s="200"/>
      <c r="E29" s="192"/>
      <c r="F29" s="192"/>
      <c r="G29" s="192"/>
      <c r="H29" s="192"/>
      <c r="I29" s="192"/>
      <c r="J29" s="192"/>
      <c r="K29" s="192"/>
      <c r="L29" s="192"/>
      <c r="M29" s="192"/>
      <c r="N29" s="192"/>
      <c r="O29" s="192"/>
      <c r="P29" s="192"/>
      <c r="Q29" s="192"/>
      <c r="R29" s="192"/>
      <c r="S29" s="192"/>
      <c r="T29" s="192"/>
      <c r="U29" s="192" t="s">
        <v>164</v>
      </c>
      <c r="V29" s="192"/>
      <c r="W29" s="192"/>
      <c r="X29" s="192"/>
      <c r="Y29" s="192"/>
      <c r="Z29" s="192"/>
      <c r="AA29" s="192"/>
      <c r="AB29" s="192"/>
      <c r="AC29" s="192"/>
      <c r="AD29" s="192"/>
      <c r="AE29" s="192"/>
      <c r="AF29" s="192"/>
      <c r="AG29" s="192"/>
      <c r="AH29" s="192"/>
      <c r="AI29" s="192"/>
      <c r="AJ29" s="192"/>
      <c r="AK29" s="192"/>
      <c r="AL29" s="192"/>
      <c r="AM29" s="182" t="s">
        <v>165</v>
      </c>
      <c r="AN29" s="192"/>
      <c r="AO29" s="192"/>
      <c r="AP29" s="192"/>
      <c r="AQ29" s="192"/>
      <c r="AR29" s="182"/>
      <c r="AS29" s="182"/>
      <c r="AT29" s="182"/>
      <c r="AU29" s="182"/>
      <c r="AV29" s="182"/>
      <c r="AW29" s="182"/>
      <c r="AX29" s="182"/>
      <c r="AY29" s="182"/>
      <c r="AZ29" s="182"/>
      <c r="BA29" s="182"/>
      <c r="BB29" s="192"/>
      <c r="BC29" s="182"/>
      <c r="BD29" s="182"/>
      <c r="BE29" s="182" t="s">
        <v>166</v>
      </c>
      <c r="BF29" s="192"/>
      <c r="BG29" s="192"/>
      <c r="BH29" s="192"/>
      <c r="BI29" s="192"/>
      <c r="BJ29" s="182"/>
      <c r="BK29" s="182"/>
      <c r="BL29" s="182"/>
      <c r="BM29" s="182"/>
      <c r="BN29" s="182"/>
      <c r="BO29" s="182"/>
      <c r="BP29" s="182"/>
      <c r="BQ29" s="182"/>
      <c r="BR29" s="192"/>
      <c r="BS29" s="192"/>
      <c r="BT29" s="192"/>
      <c r="BU29" s="192"/>
      <c r="BV29" s="192"/>
      <c r="BW29" s="192" t="s">
        <v>167</v>
      </c>
      <c r="BX29" s="192"/>
      <c r="BY29" s="192"/>
      <c r="BZ29" s="192"/>
      <c r="CA29" s="192"/>
      <c r="CB29" s="182"/>
      <c r="CC29" s="182"/>
      <c r="CD29" s="182"/>
      <c r="CE29" s="182"/>
      <c r="CF29" s="182"/>
      <c r="CG29" s="182"/>
      <c r="CH29" s="182"/>
      <c r="CI29" s="182"/>
      <c r="CJ29" s="182"/>
      <c r="CK29" s="182"/>
      <c r="CL29" s="182"/>
      <c r="CM29" s="182"/>
      <c r="CN29" s="182"/>
      <c r="CO29" s="182" t="s">
        <v>168</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2">
      <c r="A30" s="159"/>
      <c r="B30" s="199"/>
      <c r="C30" s="588" t="s">
        <v>169</v>
      </c>
      <c r="D30" s="588"/>
      <c r="E30" s="460" t="s">
        <v>170</v>
      </c>
      <c r="F30" s="460"/>
      <c r="G30" s="460"/>
      <c r="H30" s="460"/>
      <c r="I30" s="460"/>
      <c r="J30" s="460"/>
      <c r="K30" s="460"/>
      <c r="L30" s="460"/>
      <c r="M30" s="460"/>
      <c r="N30" s="460"/>
      <c r="O30" s="460"/>
      <c r="P30" s="460"/>
      <c r="Q30" s="460"/>
      <c r="R30" s="460"/>
      <c r="S30" s="460"/>
      <c r="T30" s="176"/>
      <c r="U30" s="588" t="s">
        <v>169</v>
      </c>
      <c r="V30" s="588"/>
      <c r="W30" s="460" t="s">
        <v>170</v>
      </c>
      <c r="X30" s="460"/>
      <c r="Y30" s="460"/>
      <c r="Z30" s="460"/>
      <c r="AA30" s="460"/>
      <c r="AB30" s="460"/>
      <c r="AC30" s="460"/>
      <c r="AD30" s="460"/>
      <c r="AE30" s="460"/>
      <c r="AF30" s="460"/>
      <c r="AG30" s="460"/>
      <c r="AH30" s="460"/>
      <c r="AI30" s="460"/>
      <c r="AJ30" s="460"/>
      <c r="AK30" s="460"/>
      <c r="AL30" s="176"/>
      <c r="AM30" s="588" t="s">
        <v>169</v>
      </c>
      <c r="AN30" s="588"/>
      <c r="AO30" s="460" t="s">
        <v>170</v>
      </c>
      <c r="AP30" s="460"/>
      <c r="AQ30" s="460"/>
      <c r="AR30" s="460"/>
      <c r="AS30" s="460"/>
      <c r="AT30" s="460"/>
      <c r="AU30" s="460"/>
      <c r="AV30" s="460"/>
      <c r="AW30" s="460"/>
      <c r="AX30" s="460"/>
      <c r="AY30" s="460"/>
      <c r="AZ30" s="460"/>
      <c r="BA30" s="460"/>
      <c r="BB30" s="460"/>
      <c r="BC30" s="460"/>
      <c r="BD30" s="201"/>
      <c r="BE30" s="588" t="s">
        <v>169</v>
      </c>
      <c r="BF30" s="588"/>
      <c r="BG30" s="460" t="s">
        <v>170</v>
      </c>
      <c r="BH30" s="460"/>
      <c r="BI30" s="460"/>
      <c r="BJ30" s="460"/>
      <c r="BK30" s="460"/>
      <c r="BL30" s="460"/>
      <c r="BM30" s="460"/>
      <c r="BN30" s="460"/>
      <c r="BO30" s="460"/>
      <c r="BP30" s="460"/>
      <c r="BQ30" s="460"/>
      <c r="BR30" s="460"/>
      <c r="BS30" s="460"/>
      <c r="BT30" s="460"/>
      <c r="BU30" s="460"/>
      <c r="BV30" s="202"/>
      <c r="BW30" s="588" t="s">
        <v>169</v>
      </c>
      <c r="BX30" s="588"/>
      <c r="BY30" s="460" t="s">
        <v>171</v>
      </c>
      <c r="BZ30" s="460"/>
      <c r="CA30" s="460"/>
      <c r="CB30" s="460"/>
      <c r="CC30" s="460"/>
      <c r="CD30" s="460"/>
      <c r="CE30" s="460"/>
      <c r="CF30" s="460"/>
      <c r="CG30" s="460"/>
      <c r="CH30" s="460"/>
      <c r="CI30" s="460"/>
      <c r="CJ30" s="460"/>
      <c r="CK30" s="460"/>
      <c r="CL30" s="460"/>
      <c r="CM30" s="460"/>
      <c r="CN30" s="176"/>
      <c r="CO30" s="588" t="s">
        <v>169</v>
      </c>
      <c r="CP30" s="588"/>
      <c r="CQ30" s="460" t="s">
        <v>172</v>
      </c>
      <c r="CR30" s="460"/>
      <c r="CS30" s="460"/>
      <c r="CT30" s="460"/>
      <c r="CU30" s="460"/>
      <c r="CV30" s="460"/>
      <c r="CW30" s="460"/>
      <c r="CX30" s="460"/>
      <c r="CY30" s="460"/>
      <c r="CZ30" s="460"/>
      <c r="DA30" s="460"/>
      <c r="DB30" s="460"/>
      <c r="DC30" s="460"/>
      <c r="DD30" s="460"/>
      <c r="DE30" s="460"/>
      <c r="DF30" s="176"/>
      <c r="DG30" s="585" t="s">
        <v>173</v>
      </c>
      <c r="DH30" s="585"/>
      <c r="DI30" s="203"/>
      <c r="DJ30" s="158"/>
      <c r="DK30" s="158"/>
      <c r="DL30" s="158"/>
      <c r="DM30" s="158"/>
      <c r="DN30" s="158"/>
      <c r="DO30" s="158"/>
    </row>
    <row r="31" spans="1:119" ht="32.25" customHeight="1" x14ac:dyDescent="0.2">
      <c r="A31" s="159"/>
      <c r="B31" s="199"/>
      <c r="C31" s="586">
        <f>IF(E31="","",1)</f>
        <v>1</v>
      </c>
      <c r="D31" s="586"/>
      <c r="E31" s="587" t="str">
        <f>IF('各会計、関係団体の財政状況及び健全化判断比率'!B7="","",'各会計、関係団体の財政状況及び健全化判断比率'!B7)</f>
        <v>一般会計</v>
      </c>
      <c r="F31" s="587"/>
      <c r="G31" s="587"/>
      <c r="H31" s="587"/>
      <c r="I31" s="587"/>
      <c r="J31" s="587"/>
      <c r="K31" s="587"/>
      <c r="L31" s="587"/>
      <c r="M31" s="587"/>
      <c r="N31" s="587"/>
      <c r="O31" s="587"/>
      <c r="P31" s="587"/>
      <c r="Q31" s="587"/>
      <c r="R31" s="587"/>
      <c r="S31" s="587"/>
      <c r="T31" s="200"/>
      <c r="U31" s="586">
        <f>IF(W31="","",MAX(C31:D40)+1)</f>
        <v>11</v>
      </c>
      <c r="V31" s="586"/>
      <c r="W31" s="587" t="str">
        <f>IF('各会計、関係団体の財政状況及び健全化判断比率'!B28="","",'各会計、関係団体の財政状況及び健全化判断比率'!B28)</f>
        <v>国民健康保険特別会計</v>
      </c>
      <c r="X31" s="587"/>
      <c r="Y31" s="587"/>
      <c r="Z31" s="587"/>
      <c r="AA31" s="587"/>
      <c r="AB31" s="587"/>
      <c r="AC31" s="587"/>
      <c r="AD31" s="587"/>
      <c r="AE31" s="587"/>
      <c r="AF31" s="587"/>
      <c r="AG31" s="587"/>
      <c r="AH31" s="587"/>
      <c r="AI31" s="587"/>
      <c r="AJ31" s="587"/>
      <c r="AK31" s="587"/>
      <c r="AL31" s="200"/>
      <c r="AM31" s="586">
        <f>IF(AO31="","",MAX(C31:D40,U31:V40)+1)</f>
        <v>13</v>
      </c>
      <c r="AN31" s="586"/>
      <c r="AO31" s="587" t="str">
        <f>IF('各会計、関係団体の財政状況及び健全化判断比率'!B30="","",'各会計、関係団体の財政状況及び健全化判断比率'!B30)</f>
        <v>病院事業会計</v>
      </c>
      <c r="AP31" s="587"/>
      <c r="AQ31" s="587"/>
      <c r="AR31" s="587"/>
      <c r="AS31" s="587"/>
      <c r="AT31" s="587"/>
      <c r="AU31" s="587"/>
      <c r="AV31" s="587"/>
      <c r="AW31" s="587"/>
      <c r="AX31" s="587"/>
      <c r="AY31" s="587"/>
      <c r="AZ31" s="587"/>
      <c r="BA31" s="587"/>
      <c r="BB31" s="587"/>
      <c r="BC31" s="587"/>
      <c r="BD31" s="200"/>
      <c r="BE31" s="586">
        <f>IF(BG31="","",MAX(C31:D40,U31:V40,AM31:AN40)+1)</f>
        <v>18</v>
      </c>
      <c r="BF31" s="586"/>
      <c r="BG31" s="587" t="str">
        <f>IF('各会計、関係団体の財政状況及び健全化判断比率'!B35="","",'各会計、関係団体の財政状況及び健全化判断比率'!B35)</f>
        <v>下水道事業特別会計</v>
      </c>
      <c r="BH31" s="587"/>
      <c r="BI31" s="587"/>
      <c r="BJ31" s="587"/>
      <c r="BK31" s="587"/>
      <c r="BL31" s="587"/>
      <c r="BM31" s="587"/>
      <c r="BN31" s="587"/>
      <c r="BO31" s="587"/>
      <c r="BP31" s="587"/>
      <c r="BQ31" s="587"/>
      <c r="BR31" s="587"/>
      <c r="BS31" s="587"/>
      <c r="BT31" s="587"/>
      <c r="BU31" s="587"/>
      <c r="BV31" s="200"/>
      <c r="BW31" s="586" t="str">
        <f>IF(BY31="","",MAX(C31:D40,U31:V40,AM31:AN40,BE31:BF40)+1)</f>
        <v/>
      </c>
      <c r="BX31" s="586"/>
      <c r="BY31" s="587" t="str">
        <f>IF('各会計、関係団体の財政状況及び健全化判断比率'!B68="","",'各会計、関係団体の財政状況及び健全化判断比率'!B68)</f>
        <v/>
      </c>
      <c r="BZ31" s="587"/>
      <c r="CA31" s="587"/>
      <c r="CB31" s="587"/>
      <c r="CC31" s="587"/>
      <c r="CD31" s="587"/>
      <c r="CE31" s="587"/>
      <c r="CF31" s="587"/>
      <c r="CG31" s="587"/>
      <c r="CH31" s="587"/>
      <c r="CI31" s="587"/>
      <c r="CJ31" s="587"/>
      <c r="CK31" s="587"/>
      <c r="CL31" s="587"/>
      <c r="CM31" s="587"/>
      <c r="CN31" s="200"/>
      <c r="CO31" s="586">
        <f>IF(CQ31="","",MAX(C31:D40,U31:V40,AM31:AN40,BE31:BF40,BW31:BX40)+1)</f>
        <v>20</v>
      </c>
      <c r="CP31" s="586"/>
      <c r="CQ31" s="587" t="str">
        <f>IF('各会計、関係団体の財政状況及び健全化判断比率'!BS7="","",'各会計、関係団体の財政状況及び健全化判断比率'!BS7)</f>
        <v>若狭湾エネルギー研究センター</v>
      </c>
      <c r="CR31" s="587"/>
      <c r="CS31" s="587"/>
      <c r="CT31" s="587"/>
      <c r="CU31" s="587"/>
      <c r="CV31" s="587"/>
      <c r="CW31" s="587"/>
      <c r="CX31" s="587"/>
      <c r="CY31" s="587"/>
      <c r="CZ31" s="587"/>
      <c r="DA31" s="587"/>
      <c r="DB31" s="587"/>
      <c r="DC31" s="587"/>
      <c r="DD31" s="587"/>
      <c r="DE31" s="587"/>
      <c r="DF31" s="192"/>
      <c r="DG31" s="589" t="str">
        <f>IF('各会計、関係団体の財政状況及び健全化判断比率'!BR7="","",'各会計、関係団体の財政状況及び健全化判断比率'!BR7)</f>
        <v/>
      </c>
      <c r="DH31" s="589"/>
      <c r="DI31" s="203"/>
      <c r="DJ31" s="158"/>
      <c r="DK31" s="158"/>
      <c r="DL31" s="158"/>
      <c r="DM31" s="158"/>
      <c r="DN31" s="158"/>
      <c r="DO31" s="158"/>
    </row>
    <row r="32" spans="1:119" ht="32.25" customHeight="1" x14ac:dyDescent="0.2">
      <c r="A32" s="159"/>
      <c r="B32" s="199"/>
      <c r="C32" s="586">
        <f>IF(E32="","",C31+1)</f>
        <v>2</v>
      </c>
      <c r="D32" s="586"/>
      <c r="E32" s="587" t="str">
        <f>IF('各会計、関係団体の財政状況及び健全化判断比率'!B8="","",'各会計、関係団体の財政状況及び健全化判断比率'!B8)</f>
        <v>公債管理特別会計</v>
      </c>
      <c r="F32" s="587"/>
      <c r="G32" s="587"/>
      <c r="H32" s="587"/>
      <c r="I32" s="587"/>
      <c r="J32" s="587"/>
      <c r="K32" s="587"/>
      <c r="L32" s="587"/>
      <c r="M32" s="587"/>
      <c r="N32" s="587"/>
      <c r="O32" s="587"/>
      <c r="P32" s="587"/>
      <c r="Q32" s="587"/>
      <c r="R32" s="587"/>
      <c r="S32" s="587"/>
      <c r="T32" s="200"/>
      <c r="U32" s="586">
        <f t="shared" ref="U32:U40" si="0">IF(W32="","",U31+1)</f>
        <v>12</v>
      </c>
      <c r="V32" s="586"/>
      <c r="W32" s="587" t="str">
        <f>IF('各会計、関係団体の財政状況及び健全化判断比率'!B29="","",'各会計、関係団体の財政状況及び健全化判断比率'!B29)</f>
        <v>駐車場整備事業特別会計</v>
      </c>
      <c r="X32" s="587"/>
      <c r="Y32" s="587"/>
      <c r="Z32" s="587"/>
      <c r="AA32" s="587"/>
      <c r="AB32" s="587"/>
      <c r="AC32" s="587"/>
      <c r="AD32" s="587"/>
      <c r="AE32" s="587"/>
      <c r="AF32" s="587"/>
      <c r="AG32" s="587"/>
      <c r="AH32" s="587"/>
      <c r="AI32" s="587"/>
      <c r="AJ32" s="587"/>
      <c r="AK32" s="587"/>
      <c r="AL32" s="200"/>
      <c r="AM32" s="586">
        <f t="shared" ref="AM32:AM40" si="1">IF(AO32="","",AM31+1)</f>
        <v>14</v>
      </c>
      <c r="AN32" s="586"/>
      <c r="AO32" s="587" t="str">
        <f>IF('各会計、関係団体の財政状況及び健全化判断比率'!B31="","",'各会計、関係団体の財政状況及び健全化判断比率'!B31)</f>
        <v>工業用水道事業会計</v>
      </c>
      <c r="AP32" s="587"/>
      <c r="AQ32" s="587"/>
      <c r="AR32" s="587"/>
      <c r="AS32" s="587"/>
      <c r="AT32" s="587"/>
      <c r="AU32" s="587"/>
      <c r="AV32" s="587"/>
      <c r="AW32" s="587"/>
      <c r="AX32" s="587"/>
      <c r="AY32" s="587"/>
      <c r="AZ32" s="587"/>
      <c r="BA32" s="587"/>
      <c r="BB32" s="587"/>
      <c r="BC32" s="587"/>
      <c r="BD32" s="200"/>
      <c r="BE32" s="586">
        <f t="shared" ref="BE32:BE40" si="2">IF(BG32="","",BE31+1)</f>
        <v>19</v>
      </c>
      <c r="BF32" s="586"/>
      <c r="BG32" s="587" t="str">
        <f>IF('各会計、関係団体の財政状況及び健全化判断比率'!B36="","",'各会計、関係団体の財政状況及び健全化判断比率'!B36)</f>
        <v>港湾整備事業特別会計</v>
      </c>
      <c r="BH32" s="587"/>
      <c r="BI32" s="587"/>
      <c r="BJ32" s="587"/>
      <c r="BK32" s="587"/>
      <c r="BL32" s="587"/>
      <c r="BM32" s="587"/>
      <c r="BN32" s="587"/>
      <c r="BO32" s="587"/>
      <c r="BP32" s="587"/>
      <c r="BQ32" s="587"/>
      <c r="BR32" s="587"/>
      <c r="BS32" s="587"/>
      <c r="BT32" s="587"/>
      <c r="BU32" s="587"/>
      <c r="BV32" s="200"/>
      <c r="BW32" s="586" t="str">
        <f t="shared" ref="BW32:BW40" si="3">IF(BY32="","",BW31+1)</f>
        <v/>
      </c>
      <c r="BX32" s="586"/>
      <c r="BY32" s="587" t="str">
        <f>IF('各会計、関係団体の財政状況及び健全化判断比率'!B69="","",'各会計、関係団体の財政状況及び健全化判断比率'!B69)</f>
        <v/>
      </c>
      <c r="BZ32" s="587"/>
      <c r="CA32" s="587"/>
      <c r="CB32" s="587"/>
      <c r="CC32" s="587"/>
      <c r="CD32" s="587"/>
      <c r="CE32" s="587"/>
      <c r="CF32" s="587"/>
      <c r="CG32" s="587"/>
      <c r="CH32" s="587"/>
      <c r="CI32" s="587"/>
      <c r="CJ32" s="587"/>
      <c r="CK32" s="587"/>
      <c r="CL32" s="587"/>
      <c r="CM32" s="587"/>
      <c r="CN32" s="200"/>
      <c r="CO32" s="586">
        <f t="shared" ref="CO32:CO40" si="4">IF(CQ32="","",CO31+1)</f>
        <v>21</v>
      </c>
      <c r="CP32" s="586"/>
      <c r="CQ32" s="587" t="str">
        <f>IF('各会計、関係団体の財政状況及び健全化判断比率'!BS8="","",'各会計、関係団体の財政状況及び健全化判断比率'!BS8)</f>
        <v>日下部・グリフィス学術・文化交流基金</v>
      </c>
      <c r="CR32" s="587"/>
      <c r="CS32" s="587"/>
      <c r="CT32" s="587"/>
      <c r="CU32" s="587"/>
      <c r="CV32" s="587"/>
      <c r="CW32" s="587"/>
      <c r="CX32" s="587"/>
      <c r="CY32" s="587"/>
      <c r="CZ32" s="587"/>
      <c r="DA32" s="587"/>
      <c r="DB32" s="587"/>
      <c r="DC32" s="587"/>
      <c r="DD32" s="587"/>
      <c r="DE32" s="587"/>
      <c r="DF32" s="192"/>
      <c r="DG32" s="589" t="str">
        <f>IF('各会計、関係団体の財政状況及び健全化判断比率'!BR8="","",'各会計、関係団体の財政状況及び健全化判断比率'!BR8)</f>
        <v/>
      </c>
      <c r="DH32" s="589"/>
      <c r="DI32" s="203"/>
      <c r="DJ32" s="158"/>
      <c r="DK32" s="158"/>
      <c r="DL32" s="158"/>
      <c r="DM32" s="158"/>
      <c r="DN32" s="158"/>
      <c r="DO32" s="158"/>
    </row>
    <row r="33" spans="1:119" ht="32.25" customHeight="1" x14ac:dyDescent="0.2">
      <c r="A33" s="159"/>
      <c r="B33" s="199"/>
      <c r="C33" s="586">
        <f>IF(E33="","",C32+1)</f>
        <v>3</v>
      </c>
      <c r="D33" s="586"/>
      <c r="E33" s="587" t="str">
        <f>IF('各会計、関係団体の財政状況及び健全化判断比率'!B9="","",'各会計、関係団体の財政状況及び健全化判断比率'!B9)</f>
        <v>用品等集中管理事業特別会計</v>
      </c>
      <c r="F33" s="587"/>
      <c r="G33" s="587"/>
      <c r="H33" s="587"/>
      <c r="I33" s="587"/>
      <c r="J33" s="587"/>
      <c r="K33" s="587"/>
      <c r="L33" s="587"/>
      <c r="M33" s="587"/>
      <c r="N33" s="587"/>
      <c r="O33" s="587"/>
      <c r="P33" s="587"/>
      <c r="Q33" s="587"/>
      <c r="R33" s="587"/>
      <c r="S33" s="587"/>
      <c r="T33" s="200"/>
      <c r="U33" s="586" t="str">
        <f t="shared" si="0"/>
        <v/>
      </c>
      <c r="V33" s="586"/>
      <c r="W33" s="587"/>
      <c r="X33" s="587"/>
      <c r="Y33" s="587"/>
      <c r="Z33" s="587"/>
      <c r="AA33" s="587"/>
      <c r="AB33" s="587"/>
      <c r="AC33" s="587"/>
      <c r="AD33" s="587"/>
      <c r="AE33" s="587"/>
      <c r="AF33" s="587"/>
      <c r="AG33" s="587"/>
      <c r="AH33" s="587"/>
      <c r="AI33" s="587"/>
      <c r="AJ33" s="587"/>
      <c r="AK33" s="587"/>
      <c r="AL33" s="200"/>
      <c r="AM33" s="586">
        <f t="shared" si="1"/>
        <v>15</v>
      </c>
      <c r="AN33" s="586"/>
      <c r="AO33" s="587" t="str">
        <f>IF('各会計、関係団体の財政状況及び健全化判断比率'!B32="","",'各会計、関係団体の財政状況及び健全化判断比率'!B32)</f>
        <v>水道用水供給事業会計</v>
      </c>
      <c r="AP33" s="587"/>
      <c r="AQ33" s="587"/>
      <c r="AR33" s="587"/>
      <c r="AS33" s="587"/>
      <c r="AT33" s="587"/>
      <c r="AU33" s="587"/>
      <c r="AV33" s="587"/>
      <c r="AW33" s="587"/>
      <c r="AX33" s="587"/>
      <c r="AY33" s="587"/>
      <c r="AZ33" s="587"/>
      <c r="BA33" s="587"/>
      <c r="BB33" s="587"/>
      <c r="BC33" s="587"/>
      <c r="BD33" s="200"/>
      <c r="BE33" s="586" t="str">
        <f t="shared" si="2"/>
        <v/>
      </c>
      <c r="BF33" s="586"/>
      <c r="BG33" s="587"/>
      <c r="BH33" s="587"/>
      <c r="BI33" s="587"/>
      <c r="BJ33" s="587"/>
      <c r="BK33" s="587"/>
      <c r="BL33" s="587"/>
      <c r="BM33" s="587"/>
      <c r="BN33" s="587"/>
      <c r="BO33" s="587"/>
      <c r="BP33" s="587"/>
      <c r="BQ33" s="587"/>
      <c r="BR33" s="587"/>
      <c r="BS33" s="587"/>
      <c r="BT33" s="587"/>
      <c r="BU33" s="587"/>
      <c r="BV33" s="200"/>
      <c r="BW33" s="586" t="str">
        <f t="shared" si="3"/>
        <v/>
      </c>
      <c r="BX33" s="586"/>
      <c r="BY33" s="587" t="str">
        <f>IF('各会計、関係団体の財政状況及び健全化判断比率'!B70="","",'各会計、関係団体の財政状況及び健全化判断比率'!B70)</f>
        <v/>
      </c>
      <c r="BZ33" s="587"/>
      <c r="CA33" s="587"/>
      <c r="CB33" s="587"/>
      <c r="CC33" s="587"/>
      <c r="CD33" s="587"/>
      <c r="CE33" s="587"/>
      <c r="CF33" s="587"/>
      <c r="CG33" s="587"/>
      <c r="CH33" s="587"/>
      <c r="CI33" s="587"/>
      <c r="CJ33" s="587"/>
      <c r="CK33" s="587"/>
      <c r="CL33" s="587"/>
      <c r="CM33" s="587"/>
      <c r="CN33" s="200"/>
      <c r="CO33" s="586">
        <f t="shared" si="4"/>
        <v>22</v>
      </c>
      <c r="CP33" s="586"/>
      <c r="CQ33" s="587" t="str">
        <f>IF('各会計、関係団体の財政状況及び健全化判断比率'!BS9="","",'各会計、関係団体の財政状況及び健全化判断比率'!BS9)</f>
        <v>福井県グローバル人材基金</v>
      </c>
      <c r="CR33" s="587"/>
      <c r="CS33" s="587"/>
      <c r="CT33" s="587"/>
      <c r="CU33" s="587"/>
      <c r="CV33" s="587"/>
      <c r="CW33" s="587"/>
      <c r="CX33" s="587"/>
      <c r="CY33" s="587"/>
      <c r="CZ33" s="587"/>
      <c r="DA33" s="587"/>
      <c r="DB33" s="587"/>
      <c r="DC33" s="587"/>
      <c r="DD33" s="587"/>
      <c r="DE33" s="587"/>
      <c r="DF33" s="192"/>
      <c r="DG33" s="589" t="str">
        <f>IF('各会計、関係団体の財政状況及び健全化判断比率'!BR9="","",'各会計、関係団体の財政状況及び健全化判断比率'!BR9)</f>
        <v/>
      </c>
      <c r="DH33" s="589"/>
      <c r="DI33" s="203"/>
      <c r="DJ33" s="158"/>
      <c r="DK33" s="158"/>
      <c r="DL33" s="158"/>
      <c r="DM33" s="158"/>
      <c r="DN33" s="158"/>
      <c r="DO33" s="158"/>
    </row>
    <row r="34" spans="1:119" ht="32.25" customHeight="1" x14ac:dyDescent="0.2">
      <c r="A34" s="159"/>
      <c r="B34" s="199"/>
      <c r="C34" s="586">
        <f>IF(E34="","",C33+1)</f>
        <v>4</v>
      </c>
      <c r="D34" s="586"/>
      <c r="E34" s="587" t="str">
        <f>IF('各会計、関係団体の財政状況及び健全化判断比率'!B10="","",'各会計、関係団体の財政状況及び健全化判断比率'!B10)</f>
        <v>災害救助基金特別会計</v>
      </c>
      <c r="F34" s="587"/>
      <c r="G34" s="587"/>
      <c r="H34" s="587"/>
      <c r="I34" s="587"/>
      <c r="J34" s="587"/>
      <c r="K34" s="587"/>
      <c r="L34" s="587"/>
      <c r="M34" s="587"/>
      <c r="N34" s="587"/>
      <c r="O34" s="587"/>
      <c r="P34" s="587"/>
      <c r="Q34" s="587"/>
      <c r="R34" s="587"/>
      <c r="S34" s="587"/>
      <c r="T34" s="200"/>
      <c r="U34" s="586" t="str">
        <f t="shared" si="0"/>
        <v/>
      </c>
      <c r="V34" s="586"/>
      <c r="W34" s="587"/>
      <c r="X34" s="587"/>
      <c r="Y34" s="587"/>
      <c r="Z34" s="587"/>
      <c r="AA34" s="587"/>
      <c r="AB34" s="587"/>
      <c r="AC34" s="587"/>
      <c r="AD34" s="587"/>
      <c r="AE34" s="587"/>
      <c r="AF34" s="587"/>
      <c r="AG34" s="587"/>
      <c r="AH34" s="587"/>
      <c r="AI34" s="587"/>
      <c r="AJ34" s="587"/>
      <c r="AK34" s="587"/>
      <c r="AL34" s="200"/>
      <c r="AM34" s="586">
        <f t="shared" si="1"/>
        <v>16</v>
      </c>
      <c r="AN34" s="586"/>
      <c r="AO34" s="587" t="str">
        <f>IF('各会計、関係団体の財政状況及び健全化判断比率'!B33="","",'各会計、関係団体の財政状況及び健全化判断比率'!B33)</f>
        <v>臨海下水道事業会計</v>
      </c>
      <c r="AP34" s="587"/>
      <c r="AQ34" s="587"/>
      <c r="AR34" s="587"/>
      <c r="AS34" s="587"/>
      <c r="AT34" s="587"/>
      <c r="AU34" s="587"/>
      <c r="AV34" s="587"/>
      <c r="AW34" s="587"/>
      <c r="AX34" s="587"/>
      <c r="AY34" s="587"/>
      <c r="AZ34" s="587"/>
      <c r="BA34" s="587"/>
      <c r="BB34" s="587"/>
      <c r="BC34" s="587"/>
      <c r="BD34" s="200"/>
      <c r="BE34" s="586" t="str">
        <f t="shared" si="2"/>
        <v/>
      </c>
      <c r="BF34" s="586"/>
      <c r="BG34" s="587"/>
      <c r="BH34" s="587"/>
      <c r="BI34" s="587"/>
      <c r="BJ34" s="587"/>
      <c r="BK34" s="587"/>
      <c r="BL34" s="587"/>
      <c r="BM34" s="587"/>
      <c r="BN34" s="587"/>
      <c r="BO34" s="587"/>
      <c r="BP34" s="587"/>
      <c r="BQ34" s="587"/>
      <c r="BR34" s="587"/>
      <c r="BS34" s="587"/>
      <c r="BT34" s="587"/>
      <c r="BU34" s="587"/>
      <c r="BV34" s="200"/>
      <c r="BW34" s="586" t="str">
        <f t="shared" si="3"/>
        <v/>
      </c>
      <c r="BX34" s="586"/>
      <c r="BY34" s="587" t="str">
        <f>IF('各会計、関係団体の財政状況及び健全化判断比率'!B71="","",'各会計、関係団体の財政状況及び健全化判断比率'!B71)</f>
        <v/>
      </c>
      <c r="BZ34" s="587"/>
      <c r="CA34" s="587"/>
      <c r="CB34" s="587"/>
      <c r="CC34" s="587"/>
      <c r="CD34" s="587"/>
      <c r="CE34" s="587"/>
      <c r="CF34" s="587"/>
      <c r="CG34" s="587"/>
      <c r="CH34" s="587"/>
      <c r="CI34" s="587"/>
      <c r="CJ34" s="587"/>
      <c r="CK34" s="587"/>
      <c r="CL34" s="587"/>
      <c r="CM34" s="587"/>
      <c r="CN34" s="200"/>
      <c r="CO34" s="586">
        <f t="shared" si="4"/>
        <v>23</v>
      </c>
      <c r="CP34" s="586"/>
      <c r="CQ34" s="587" t="str">
        <f>IF('各会計、関係団体の財政状況及び健全化判断比率'!BS10="","",'各会計、関係団体の財政状況及び健全化判断比率'!BS10)</f>
        <v>福井県国際交流協会</v>
      </c>
      <c r="CR34" s="587"/>
      <c r="CS34" s="587"/>
      <c r="CT34" s="587"/>
      <c r="CU34" s="587"/>
      <c r="CV34" s="587"/>
      <c r="CW34" s="587"/>
      <c r="CX34" s="587"/>
      <c r="CY34" s="587"/>
      <c r="CZ34" s="587"/>
      <c r="DA34" s="587"/>
      <c r="DB34" s="587"/>
      <c r="DC34" s="587"/>
      <c r="DD34" s="587"/>
      <c r="DE34" s="587"/>
      <c r="DF34" s="192"/>
      <c r="DG34" s="589" t="str">
        <f>IF('各会計、関係団体の財政状況及び健全化判断比率'!BR10="","",'各会計、関係団体の財政状況及び健全化判断比率'!BR10)</f>
        <v/>
      </c>
      <c r="DH34" s="589"/>
      <c r="DI34" s="203"/>
      <c r="DJ34" s="158"/>
      <c r="DK34" s="158"/>
      <c r="DL34" s="158"/>
      <c r="DM34" s="158"/>
      <c r="DN34" s="158"/>
      <c r="DO34" s="158"/>
    </row>
    <row r="35" spans="1:119" ht="32.25" customHeight="1" x14ac:dyDescent="0.2">
      <c r="A35" s="159"/>
      <c r="B35" s="199"/>
      <c r="C35" s="586">
        <f t="shared" ref="C35:C40" si="5">IF(E35="","",C34+1)</f>
        <v>5</v>
      </c>
      <c r="D35" s="586"/>
      <c r="E35" s="587" t="str">
        <f>IF('各会計、関係団体の財政状況及び健全化判断比率'!B11="","",'各会計、関係団体の財政状況及び健全化判断比率'!B11)</f>
        <v>母子寡婦福祉資金貸付金特別会計</v>
      </c>
      <c r="F35" s="587"/>
      <c r="G35" s="587"/>
      <c r="H35" s="587"/>
      <c r="I35" s="587"/>
      <c r="J35" s="587"/>
      <c r="K35" s="587"/>
      <c r="L35" s="587"/>
      <c r="M35" s="587"/>
      <c r="N35" s="587"/>
      <c r="O35" s="587"/>
      <c r="P35" s="587"/>
      <c r="Q35" s="587"/>
      <c r="R35" s="587"/>
      <c r="S35" s="587"/>
      <c r="T35" s="200"/>
      <c r="U35" s="586" t="str">
        <f t="shared" si="0"/>
        <v/>
      </c>
      <c r="V35" s="586"/>
      <c r="W35" s="587"/>
      <c r="X35" s="587"/>
      <c r="Y35" s="587"/>
      <c r="Z35" s="587"/>
      <c r="AA35" s="587"/>
      <c r="AB35" s="587"/>
      <c r="AC35" s="587"/>
      <c r="AD35" s="587"/>
      <c r="AE35" s="587"/>
      <c r="AF35" s="587"/>
      <c r="AG35" s="587"/>
      <c r="AH35" s="587"/>
      <c r="AI35" s="587"/>
      <c r="AJ35" s="587"/>
      <c r="AK35" s="587"/>
      <c r="AL35" s="200"/>
      <c r="AM35" s="586">
        <f t="shared" si="1"/>
        <v>17</v>
      </c>
      <c r="AN35" s="586"/>
      <c r="AO35" s="587" t="str">
        <f>IF('各会計、関係団体の財政状況及び健全化判断比率'!B34="","",'各会計、関係団体の財政状況及び健全化判断比率'!B34)</f>
        <v>臨海工業用地等造成事業会計</v>
      </c>
      <c r="AP35" s="587"/>
      <c r="AQ35" s="587"/>
      <c r="AR35" s="587"/>
      <c r="AS35" s="587"/>
      <c r="AT35" s="587"/>
      <c r="AU35" s="587"/>
      <c r="AV35" s="587"/>
      <c r="AW35" s="587"/>
      <c r="AX35" s="587"/>
      <c r="AY35" s="587"/>
      <c r="AZ35" s="587"/>
      <c r="BA35" s="587"/>
      <c r="BB35" s="587"/>
      <c r="BC35" s="587"/>
      <c r="BD35" s="200"/>
      <c r="BE35" s="586" t="str">
        <f t="shared" si="2"/>
        <v/>
      </c>
      <c r="BF35" s="586"/>
      <c r="BG35" s="587"/>
      <c r="BH35" s="587"/>
      <c r="BI35" s="587"/>
      <c r="BJ35" s="587"/>
      <c r="BK35" s="587"/>
      <c r="BL35" s="587"/>
      <c r="BM35" s="587"/>
      <c r="BN35" s="587"/>
      <c r="BO35" s="587"/>
      <c r="BP35" s="587"/>
      <c r="BQ35" s="587"/>
      <c r="BR35" s="587"/>
      <c r="BS35" s="587"/>
      <c r="BT35" s="587"/>
      <c r="BU35" s="587"/>
      <c r="BV35" s="200"/>
      <c r="BW35" s="586" t="str">
        <f t="shared" si="3"/>
        <v/>
      </c>
      <c r="BX35" s="586"/>
      <c r="BY35" s="587" t="str">
        <f>IF('各会計、関係団体の財政状況及び健全化判断比率'!B72="","",'各会計、関係団体の財政状況及び健全化判断比率'!B72)</f>
        <v/>
      </c>
      <c r="BZ35" s="587"/>
      <c r="CA35" s="587"/>
      <c r="CB35" s="587"/>
      <c r="CC35" s="587"/>
      <c r="CD35" s="587"/>
      <c r="CE35" s="587"/>
      <c r="CF35" s="587"/>
      <c r="CG35" s="587"/>
      <c r="CH35" s="587"/>
      <c r="CI35" s="587"/>
      <c r="CJ35" s="587"/>
      <c r="CK35" s="587"/>
      <c r="CL35" s="587"/>
      <c r="CM35" s="587"/>
      <c r="CN35" s="200"/>
      <c r="CO35" s="586">
        <f t="shared" si="4"/>
        <v>24</v>
      </c>
      <c r="CP35" s="586"/>
      <c r="CQ35" s="587" t="str">
        <f>IF('各会計、関係団体の財政状況及び健全化判断比率'!BS11="","",'各会計、関係団体の財政状況及び健全化判断比率'!BS11)</f>
        <v>ふくい女性財団</v>
      </c>
      <c r="CR35" s="587"/>
      <c r="CS35" s="587"/>
      <c r="CT35" s="587"/>
      <c r="CU35" s="587"/>
      <c r="CV35" s="587"/>
      <c r="CW35" s="587"/>
      <c r="CX35" s="587"/>
      <c r="CY35" s="587"/>
      <c r="CZ35" s="587"/>
      <c r="DA35" s="587"/>
      <c r="DB35" s="587"/>
      <c r="DC35" s="587"/>
      <c r="DD35" s="587"/>
      <c r="DE35" s="587"/>
      <c r="DF35" s="192"/>
      <c r="DG35" s="589" t="str">
        <f>IF('各会計、関係団体の財政状況及び健全化判断比率'!BR11="","",'各会計、関係団体の財政状況及び健全化判断比率'!BR11)</f>
        <v/>
      </c>
      <c r="DH35" s="589"/>
      <c r="DI35" s="203"/>
      <c r="DJ35" s="158"/>
      <c r="DK35" s="158"/>
      <c r="DL35" s="158"/>
      <c r="DM35" s="158"/>
      <c r="DN35" s="158"/>
      <c r="DO35" s="158"/>
    </row>
    <row r="36" spans="1:119" ht="32.25" customHeight="1" x14ac:dyDescent="0.2">
      <c r="A36" s="159"/>
      <c r="B36" s="199"/>
      <c r="C36" s="586">
        <f t="shared" si="5"/>
        <v>6</v>
      </c>
      <c r="D36" s="586"/>
      <c r="E36" s="587" t="str">
        <f>IF('各会計、関係団体の財政状況及び健全化判断比率'!B12="","",'各会計、関係団体の財政状況及び健全化判断比率'!B12)</f>
        <v>中小企業支援資金貸付金特別会計</v>
      </c>
      <c r="F36" s="587"/>
      <c r="G36" s="587"/>
      <c r="H36" s="587"/>
      <c r="I36" s="587"/>
      <c r="J36" s="587"/>
      <c r="K36" s="587"/>
      <c r="L36" s="587"/>
      <c r="M36" s="587"/>
      <c r="N36" s="587"/>
      <c r="O36" s="587"/>
      <c r="P36" s="587"/>
      <c r="Q36" s="587"/>
      <c r="R36" s="587"/>
      <c r="S36" s="587"/>
      <c r="T36" s="200"/>
      <c r="U36" s="586" t="str">
        <f t="shared" si="0"/>
        <v/>
      </c>
      <c r="V36" s="586"/>
      <c r="W36" s="587"/>
      <c r="X36" s="587"/>
      <c r="Y36" s="587"/>
      <c r="Z36" s="587"/>
      <c r="AA36" s="587"/>
      <c r="AB36" s="587"/>
      <c r="AC36" s="587"/>
      <c r="AD36" s="587"/>
      <c r="AE36" s="587"/>
      <c r="AF36" s="587"/>
      <c r="AG36" s="587"/>
      <c r="AH36" s="587"/>
      <c r="AI36" s="587"/>
      <c r="AJ36" s="587"/>
      <c r="AK36" s="587"/>
      <c r="AL36" s="200"/>
      <c r="AM36" s="586" t="str">
        <f t="shared" si="1"/>
        <v/>
      </c>
      <c r="AN36" s="586"/>
      <c r="AO36" s="587"/>
      <c r="AP36" s="587"/>
      <c r="AQ36" s="587"/>
      <c r="AR36" s="587"/>
      <c r="AS36" s="587"/>
      <c r="AT36" s="587"/>
      <c r="AU36" s="587"/>
      <c r="AV36" s="587"/>
      <c r="AW36" s="587"/>
      <c r="AX36" s="587"/>
      <c r="AY36" s="587"/>
      <c r="AZ36" s="587"/>
      <c r="BA36" s="587"/>
      <c r="BB36" s="587"/>
      <c r="BC36" s="587"/>
      <c r="BD36" s="200"/>
      <c r="BE36" s="586" t="str">
        <f t="shared" si="2"/>
        <v/>
      </c>
      <c r="BF36" s="586"/>
      <c r="BG36" s="587"/>
      <c r="BH36" s="587"/>
      <c r="BI36" s="587"/>
      <c r="BJ36" s="587"/>
      <c r="BK36" s="587"/>
      <c r="BL36" s="587"/>
      <c r="BM36" s="587"/>
      <c r="BN36" s="587"/>
      <c r="BO36" s="587"/>
      <c r="BP36" s="587"/>
      <c r="BQ36" s="587"/>
      <c r="BR36" s="587"/>
      <c r="BS36" s="587"/>
      <c r="BT36" s="587"/>
      <c r="BU36" s="587"/>
      <c r="BV36" s="200"/>
      <c r="BW36" s="586" t="str">
        <f t="shared" si="3"/>
        <v/>
      </c>
      <c r="BX36" s="586"/>
      <c r="BY36" s="587" t="str">
        <f>IF('各会計、関係団体の財政状況及び健全化判断比率'!B73="","",'各会計、関係団体の財政状況及び健全化判断比率'!B73)</f>
        <v/>
      </c>
      <c r="BZ36" s="587"/>
      <c r="CA36" s="587"/>
      <c r="CB36" s="587"/>
      <c r="CC36" s="587"/>
      <c r="CD36" s="587"/>
      <c r="CE36" s="587"/>
      <c r="CF36" s="587"/>
      <c r="CG36" s="587"/>
      <c r="CH36" s="587"/>
      <c r="CI36" s="587"/>
      <c r="CJ36" s="587"/>
      <c r="CK36" s="587"/>
      <c r="CL36" s="587"/>
      <c r="CM36" s="587"/>
      <c r="CN36" s="200"/>
      <c r="CO36" s="586">
        <f t="shared" si="4"/>
        <v>25</v>
      </c>
      <c r="CP36" s="586"/>
      <c r="CQ36" s="587" t="str">
        <f>IF('各会計、関係団体の財政状況及び健全化判断比率'!BS12="","",'各会計、関係団体の財政状況及び健全化判断比率'!BS12)</f>
        <v>青少年育成福井県民会議</v>
      </c>
      <c r="CR36" s="587"/>
      <c r="CS36" s="587"/>
      <c r="CT36" s="587"/>
      <c r="CU36" s="587"/>
      <c r="CV36" s="587"/>
      <c r="CW36" s="587"/>
      <c r="CX36" s="587"/>
      <c r="CY36" s="587"/>
      <c r="CZ36" s="587"/>
      <c r="DA36" s="587"/>
      <c r="DB36" s="587"/>
      <c r="DC36" s="587"/>
      <c r="DD36" s="587"/>
      <c r="DE36" s="587"/>
      <c r="DF36" s="192"/>
      <c r="DG36" s="589" t="str">
        <f>IF('各会計、関係団体の財政状況及び健全化判断比率'!BR12="","",'各会計、関係団体の財政状況及び健全化判断比率'!BR12)</f>
        <v/>
      </c>
      <c r="DH36" s="589"/>
      <c r="DI36" s="203"/>
      <c r="DJ36" s="158"/>
      <c r="DK36" s="158"/>
      <c r="DL36" s="158"/>
      <c r="DM36" s="158"/>
      <c r="DN36" s="158"/>
      <c r="DO36" s="158"/>
    </row>
    <row r="37" spans="1:119" ht="32.25" customHeight="1" x14ac:dyDescent="0.2">
      <c r="A37" s="159"/>
      <c r="B37" s="199"/>
      <c r="C37" s="586">
        <f t="shared" si="5"/>
        <v>7</v>
      </c>
      <c r="D37" s="586"/>
      <c r="E37" s="587" t="str">
        <f>IF('各会計、関係団体の財政状況及び健全化判断比率'!B13="","",'各会計、関係団体の財政状況及び健全化判断比率'!B13)</f>
        <v>沿岸漁業改善資金貸付金特別会計</v>
      </c>
      <c r="F37" s="587"/>
      <c r="G37" s="587"/>
      <c r="H37" s="587"/>
      <c r="I37" s="587"/>
      <c r="J37" s="587"/>
      <c r="K37" s="587"/>
      <c r="L37" s="587"/>
      <c r="M37" s="587"/>
      <c r="N37" s="587"/>
      <c r="O37" s="587"/>
      <c r="P37" s="587"/>
      <c r="Q37" s="587"/>
      <c r="R37" s="587"/>
      <c r="S37" s="587"/>
      <c r="T37" s="200"/>
      <c r="U37" s="586" t="str">
        <f t="shared" si="0"/>
        <v/>
      </c>
      <c r="V37" s="586"/>
      <c r="W37" s="587"/>
      <c r="X37" s="587"/>
      <c r="Y37" s="587"/>
      <c r="Z37" s="587"/>
      <c r="AA37" s="587"/>
      <c r="AB37" s="587"/>
      <c r="AC37" s="587"/>
      <c r="AD37" s="587"/>
      <c r="AE37" s="587"/>
      <c r="AF37" s="587"/>
      <c r="AG37" s="587"/>
      <c r="AH37" s="587"/>
      <c r="AI37" s="587"/>
      <c r="AJ37" s="587"/>
      <c r="AK37" s="587"/>
      <c r="AL37" s="200"/>
      <c r="AM37" s="586" t="str">
        <f t="shared" si="1"/>
        <v/>
      </c>
      <c r="AN37" s="586"/>
      <c r="AO37" s="587"/>
      <c r="AP37" s="587"/>
      <c r="AQ37" s="587"/>
      <c r="AR37" s="587"/>
      <c r="AS37" s="587"/>
      <c r="AT37" s="587"/>
      <c r="AU37" s="587"/>
      <c r="AV37" s="587"/>
      <c r="AW37" s="587"/>
      <c r="AX37" s="587"/>
      <c r="AY37" s="587"/>
      <c r="AZ37" s="587"/>
      <c r="BA37" s="587"/>
      <c r="BB37" s="587"/>
      <c r="BC37" s="587"/>
      <c r="BD37" s="200"/>
      <c r="BE37" s="586" t="str">
        <f t="shared" si="2"/>
        <v/>
      </c>
      <c r="BF37" s="586"/>
      <c r="BG37" s="587"/>
      <c r="BH37" s="587"/>
      <c r="BI37" s="587"/>
      <c r="BJ37" s="587"/>
      <c r="BK37" s="587"/>
      <c r="BL37" s="587"/>
      <c r="BM37" s="587"/>
      <c r="BN37" s="587"/>
      <c r="BO37" s="587"/>
      <c r="BP37" s="587"/>
      <c r="BQ37" s="587"/>
      <c r="BR37" s="587"/>
      <c r="BS37" s="587"/>
      <c r="BT37" s="587"/>
      <c r="BU37" s="587"/>
      <c r="BV37" s="200"/>
      <c r="BW37" s="586" t="str">
        <f t="shared" si="3"/>
        <v/>
      </c>
      <c r="BX37" s="586"/>
      <c r="BY37" s="587" t="str">
        <f>IF('各会計、関係団体の財政状況及び健全化判断比率'!B74="","",'各会計、関係団体の財政状況及び健全化判断比率'!B74)</f>
        <v/>
      </c>
      <c r="BZ37" s="587"/>
      <c r="CA37" s="587"/>
      <c r="CB37" s="587"/>
      <c r="CC37" s="587"/>
      <c r="CD37" s="587"/>
      <c r="CE37" s="587"/>
      <c r="CF37" s="587"/>
      <c r="CG37" s="587"/>
      <c r="CH37" s="587"/>
      <c r="CI37" s="587"/>
      <c r="CJ37" s="587"/>
      <c r="CK37" s="587"/>
      <c r="CL37" s="587"/>
      <c r="CM37" s="587"/>
      <c r="CN37" s="200"/>
      <c r="CO37" s="586">
        <f t="shared" si="4"/>
        <v>26</v>
      </c>
      <c r="CP37" s="586"/>
      <c r="CQ37" s="587" t="str">
        <f>IF('各会計、関係団体の財政状況及び健全化判断比率'!BS13="","",'各会計、関係団体の財政状況及び健全化判断比率'!BS13)</f>
        <v>福井原子力センター</v>
      </c>
      <c r="CR37" s="587"/>
      <c r="CS37" s="587"/>
      <c r="CT37" s="587"/>
      <c r="CU37" s="587"/>
      <c r="CV37" s="587"/>
      <c r="CW37" s="587"/>
      <c r="CX37" s="587"/>
      <c r="CY37" s="587"/>
      <c r="CZ37" s="587"/>
      <c r="DA37" s="587"/>
      <c r="DB37" s="587"/>
      <c r="DC37" s="587"/>
      <c r="DD37" s="587"/>
      <c r="DE37" s="587"/>
      <c r="DF37" s="192"/>
      <c r="DG37" s="589" t="str">
        <f>IF('各会計、関係団体の財政状況及び健全化判断比率'!BR13="","",'各会計、関係団体の財政状況及び健全化判断比率'!BR13)</f>
        <v/>
      </c>
      <c r="DH37" s="589"/>
      <c r="DI37" s="203"/>
      <c r="DJ37" s="158"/>
      <c r="DK37" s="158"/>
      <c r="DL37" s="158"/>
      <c r="DM37" s="158"/>
      <c r="DN37" s="158"/>
      <c r="DO37" s="158"/>
    </row>
    <row r="38" spans="1:119" ht="32.25" customHeight="1" x14ac:dyDescent="0.2">
      <c r="A38" s="159"/>
      <c r="B38" s="199"/>
      <c r="C38" s="586">
        <f t="shared" si="5"/>
        <v>8</v>
      </c>
      <c r="D38" s="586"/>
      <c r="E38" s="587" t="str">
        <f>IF('各会計、関係団体の財政状況及び健全化判断比率'!B14="","",'各会計、関係団体の財政状況及び健全化判断比率'!B14)</f>
        <v>林業改善資金貸付金特別会計</v>
      </c>
      <c r="F38" s="587"/>
      <c r="G38" s="587"/>
      <c r="H38" s="587"/>
      <c r="I38" s="587"/>
      <c r="J38" s="587"/>
      <c r="K38" s="587"/>
      <c r="L38" s="587"/>
      <c r="M38" s="587"/>
      <c r="N38" s="587"/>
      <c r="O38" s="587"/>
      <c r="P38" s="587"/>
      <c r="Q38" s="587"/>
      <c r="R38" s="587"/>
      <c r="S38" s="587"/>
      <c r="T38" s="200"/>
      <c r="U38" s="586" t="str">
        <f t="shared" si="0"/>
        <v/>
      </c>
      <c r="V38" s="586"/>
      <c r="W38" s="587"/>
      <c r="X38" s="587"/>
      <c r="Y38" s="587"/>
      <c r="Z38" s="587"/>
      <c r="AA38" s="587"/>
      <c r="AB38" s="587"/>
      <c r="AC38" s="587"/>
      <c r="AD38" s="587"/>
      <c r="AE38" s="587"/>
      <c r="AF38" s="587"/>
      <c r="AG38" s="587"/>
      <c r="AH38" s="587"/>
      <c r="AI38" s="587"/>
      <c r="AJ38" s="587"/>
      <c r="AK38" s="587"/>
      <c r="AL38" s="200"/>
      <c r="AM38" s="586" t="str">
        <f t="shared" si="1"/>
        <v/>
      </c>
      <c r="AN38" s="586"/>
      <c r="AO38" s="587"/>
      <c r="AP38" s="587"/>
      <c r="AQ38" s="587"/>
      <c r="AR38" s="587"/>
      <c r="AS38" s="587"/>
      <c r="AT38" s="587"/>
      <c r="AU38" s="587"/>
      <c r="AV38" s="587"/>
      <c r="AW38" s="587"/>
      <c r="AX38" s="587"/>
      <c r="AY38" s="587"/>
      <c r="AZ38" s="587"/>
      <c r="BA38" s="587"/>
      <c r="BB38" s="587"/>
      <c r="BC38" s="587"/>
      <c r="BD38" s="200"/>
      <c r="BE38" s="586" t="str">
        <f t="shared" si="2"/>
        <v/>
      </c>
      <c r="BF38" s="586"/>
      <c r="BG38" s="587"/>
      <c r="BH38" s="587"/>
      <c r="BI38" s="587"/>
      <c r="BJ38" s="587"/>
      <c r="BK38" s="587"/>
      <c r="BL38" s="587"/>
      <c r="BM38" s="587"/>
      <c r="BN38" s="587"/>
      <c r="BO38" s="587"/>
      <c r="BP38" s="587"/>
      <c r="BQ38" s="587"/>
      <c r="BR38" s="587"/>
      <c r="BS38" s="587"/>
      <c r="BT38" s="587"/>
      <c r="BU38" s="587"/>
      <c r="BV38" s="200"/>
      <c r="BW38" s="586" t="str">
        <f t="shared" si="3"/>
        <v/>
      </c>
      <c r="BX38" s="586"/>
      <c r="BY38" s="587" t="str">
        <f>IF('各会計、関係団体の財政状況及び健全化判断比率'!B75="","",'各会計、関係団体の財政状況及び健全化判断比率'!B75)</f>
        <v/>
      </c>
      <c r="BZ38" s="587"/>
      <c r="CA38" s="587"/>
      <c r="CB38" s="587"/>
      <c r="CC38" s="587"/>
      <c r="CD38" s="587"/>
      <c r="CE38" s="587"/>
      <c r="CF38" s="587"/>
      <c r="CG38" s="587"/>
      <c r="CH38" s="587"/>
      <c r="CI38" s="587"/>
      <c r="CJ38" s="587"/>
      <c r="CK38" s="587"/>
      <c r="CL38" s="587"/>
      <c r="CM38" s="587"/>
      <c r="CN38" s="200"/>
      <c r="CO38" s="586">
        <f t="shared" si="4"/>
        <v>27</v>
      </c>
      <c r="CP38" s="586"/>
      <c r="CQ38" s="587" t="str">
        <f>IF('各会計、関係団体の財政状況及び健全化判断比率'!BS14="","",'各会計、関係団体の財政状況及び健全化判断比率'!BS14)</f>
        <v>福井県消防協会</v>
      </c>
      <c r="CR38" s="587"/>
      <c r="CS38" s="587"/>
      <c r="CT38" s="587"/>
      <c r="CU38" s="587"/>
      <c r="CV38" s="587"/>
      <c r="CW38" s="587"/>
      <c r="CX38" s="587"/>
      <c r="CY38" s="587"/>
      <c r="CZ38" s="587"/>
      <c r="DA38" s="587"/>
      <c r="DB38" s="587"/>
      <c r="DC38" s="587"/>
      <c r="DD38" s="587"/>
      <c r="DE38" s="587"/>
      <c r="DF38" s="192"/>
      <c r="DG38" s="589" t="str">
        <f>IF('各会計、関係団体の財政状況及び健全化判断比率'!BR14="","",'各会計、関係団体の財政状況及び健全化判断比率'!BR14)</f>
        <v/>
      </c>
      <c r="DH38" s="589"/>
      <c r="DI38" s="203"/>
      <c r="DJ38" s="158"/>
      <c r="DK38" s="158"/>
      <c r="DL38" s="158"/>
      <c r="DM38" s="158"/>
      <c r="DN38" s="158"/>
      <c r="DO38" s="158"/>
    </row>
    <row r="39" spans="1:119" ht="32.25" customHeight="1" x14ac:dyDescent="0.2">
      <c r="A39" s="159"/>
      <c r="B39" s="199"/>
      <c r="C39" s="586">
        <f t="shared" si="5"/>
        <v>9</v>
      </c>
      <c r="D39" s="586"/>
      <c r="E39" s="587" t="str">
        <f>IF('各会計、関係団体の財政状況及び健全化判断比率'!B15="","",'各会計、関係団体の財政状況及び健全化判断比率'!B15)</f>
        <v>県有林事業特別会計</v>
      </c>
      <c r="F39" s="587"/>
      <c r="G39" s="587"/>
      <c r="H39" s="587"/>
      <c r="I39" s="587"/>
      <c r="J39" s="587"/>
      <c r="K39" s="587"/>
      <c r="L39" s="587"/>
      <c r="M39" s="587"/>
      <c r="N39" s="587"/>
      <c r="O39" s="587"/>
      <c r="P39" s="587"/>
      <c r="Q39" s="587"/>
      <c r="R39" s="587"/>
      <c r="S39" s="587"/>
      <c r="T39" s="200"/>
      <c r="U39" s="586" t="str">
        <f t="shared" si="0"/>
        <v/>
      </c>
      <c r="V39" s="586"/>
      <c r="W39" s="587"/>
      <c r="X39" s="587"/>
      <c r="Y39" s="587"/>
      <c r="Z39" s="587"/>
      <c r="AA39" s="587"/>
      <c r="AB39" s="587"/>
      <c r="AC39" s="587"/>
      <c r="AD39" s="587"/>
      <c r="AE39" s="587"/>
      <c r="AF39" s="587"/>
      <c r="AG39" s="587"/>
      <c r="AH39" s="587"/>
      <c r="AI39" s="587"/>
      <c r="AJ39" s="587"/>
      <c r="AK39" s="587"/>
      <c r="AL39" s="200"/>
      <c r="AM39" s="586" t="str">
        <f t="shared" si="1"/>
        <v/>
      </c>
      <c r="AN39" s="586"/>
      <c r="AO39" s="587"/>
      <c r="AP39" s="587"/>
      <c r="AQ39" s="587"/>
      <c r="AR39" s="587"/>
      <c r="AS39" s="587"/>
      <c r="AT39" s="587"/>
      <c r="AU39" s="587"/>
      <c r="AV39" s="587"/>
      <c r="AW39" s="587"/>
      <c r="AX39" s="587"/>
      <c r="AY39" s="587"/>
      <c r="AZ39" s="587"/>
      <c r="BA39" s="587"/>
      <c r="BB39" s="587"/>
      <c r="BC39" s="587"/>
      <c r="BD39" s="200"/>
      <c r="BE39" s="586" t="str">
        <f t="shared" si="2"/>
        <v/>
      </c>
      <c r="BF39" s="586"/>
      <c r="BG39" s="587"/>
      <c r="BH39" s="587"/>
      <c r="BI39" s="587"/>
      <c r="BJ39" s="587"/>
      <c r="BK39" s="587"/>
      <c r="BL39" s="587"/>
      <c r="BM39" s="587"/>
      <c r="BN39" s="587"/>
      <c r="BO39" s="587"/>
      <c r="BP39" s="587"/>
      <c r="BQ39" s="587"/>
      <c r="BR39" s="587"/>
      <c r="BS39" s="587"/>
      <c r="BT39" s="587"/>
      <c r="BU39" s="587"/>
      <c r="BV39" s="200"/>
      <c r="BW39" s="586" t="str">
        <f t="shared" si="3"/>
        <v/>
      </c>
      <c r="BX39" s="586"/>
      <c r="BY39" s="587" t="str">
        <f>IF('各会計、関係団体の財政状況及び健全化判断比率'!B76="","",'各会計、関係団体の財政状況及び健全化判断比率'!B76)</f>
        <v/>
      </c>
      <c r="BZ39" s="587"/>
      <c r="CA39" s="587"/>
      <c r="CB39" s="587"/>
      <c r="CC39" s="587"/>
      <c r="CD39" s="587"/>
      <c r="CE39" s="587"/>
      <c r="CF39" s="587"/>
      <c r="CG39" s="587"/>
      <c r="CH39" s="587"/>
      <c r="CI39" s="587"/>
      <c r="CJ39" s="587"/>
      <c r="CK39" s="587"/>
      <c r="CL39" s="587"/>
      <c r="CM39" s="587"/>
      <c r="CN39" s="200"/>
      <c r="CO39" s="586">
        <f t="shared" si="4"/>
        <v>28</v>
      </c>
      <c r="CP39" s="586"/>
      <c r="CQ39" s="587" t="str">
        <f>IF('各会計、関係団体の財政状況及び健全化判断比率'!BS15="","",'各会計、関係団体の財政状況及び健全化判断比率'!BS15)</f>
        <v>福井県アイバンク</v>
      </c>
      <c r="CR39" s="587"/>
      <c r="CS39" s="587"/>
      <c r="CT39" s="587"/>
      <c r="CU39" s="587"/>
      <c r="CV39" s="587"/>
      <c r="CW39" s="587"/>
      <c r="CX39" s="587"/>
      <c r="CY39" s="587"/>
      <c r="CZ39" s="587"/>
      <c r="DA39" s="587"/>
      <c r="DB39" s="587"/>
      <c r="DC39" s="587"/>
      <c r="DD39" s="587"/>
      <c r="DE39" s="587"/>
      <c r="DF39" s="192"/>
      <c r="DG39" s="589" t="str">
        <f>IF('各会計、関係団体の財政状況及び健全化判断比率'!BR15="","",'各会計、関係団体の財政状況及び健全化判断比率'!BR15)</f>
        <v/>
      </c>
      <c r="DH39" s="589"/>
      <c r="DI39" s="203"/>
      <c r="DJ39" s="158"/>
      <c r="DK39" s="158"/>
      <c r="DL39" s="158"/>
      <c r="DM39" s="158"/>
      <c r="DN39" s="158"/>
      <c r="DO39" s="158"/>
    </row>
    <row r="40" spans="1:119" ht="32.25" customHeight="1" x14ac:dyDescent="0.2">
      <c r="A40" s="159"/>
      <c r="B40" s="199"/>
      <c r="C40" s="586">
        <f t="shared" si="5"/>
        <v>10</v>
      </c>
      <c r="D40" s="586"/>
      <c r="E40" s="587" t="str">
        <f>IF('各会計、関係団体の財政状況及び健全化判断比率'!B16="","",'各会計、関係団体の財政状況及び健全化判断比率'!B16)</f>
        <v>用地先行取得事業特別会計</v>
      </c>
      <c r="F40" s="587"/>
      <c r="G40" s="587"/>
      <c r="H40" s="587"/>
      <c r="I40" s="587"/>
      <c r="J40" s="587"/>
      <c r="K40" s="587"/>
      <c r="L40" s="587"/>
      <c r="M40" s="587"/>
      <c r="N40" s="587"/>
      <c r="O40" s="587"/>
      <c r="P40" s="587"/>
      <c r="Q40" s="587"/>
      <c r="R40" s="587"/>
      <c r="S40" s="587"/>
      <c r="T40" s="200"/>
      <c r="U40" s="586" t="str">
        <f t="shared" si="0"/>
        <v/>
      </c>
      <c r="V40" s="586"/>
      <c r="W40" s="587"/>
      <c r="X40" s="587"/>
      <c r="Y40" s="587"/>
      <c r="Z40" s="587"/>
      <c r="AA40" s="587"/>
      <c r="AB40" s="587"/>
      <c r="AC40" s="587"/>
      <c r="AD40" s="587"/>
      <c r="AE40" s="587"/>
      <c r="AF40" s="587"/>
      <c r="AG40" s="587"/>
      <c r="AH40" s="587"/>
      <c r="AI40" s="587"/>
      <c r="AJ40" s="587"/>
      <c r="AK40" s="587"/>
      <c r="AL40" s="200"/>
      <c r="AM40" s="586" t="str">
        <f t="shared" si="1"/>
        <v/>
      </c>
      <c r="AN40" s="586"/>
      <c r="AO40" s="587"/>
      <c r="AP40" s="587"/>
      <c r="AQ40" s="587"/>
      <c r="AR40" s="587"/>
      <c r="AS40" s="587"/>
      <c r="AT40" s="587"/>
      <c r="AU40" s="587"/>
      <c r="AV40" s="587"/>
      <c r="AW40" s="587"/>
      <c r="AX40" s="587"/>
      <c r="AY40" s="587"/>
      <c r="AZ40" s="587"/>
      <c r="BA40" s="587"/>
      <c r="BB40" s="587"/>
      <c r="BC40" s="587"/>
      <c r="BD40" s="200"/>
      <c r="BE40" s="586" t="str">
        <f t="shared" si="2"/>
        <v/>
      </c>
      <c r="BF40" s="586"/>
      <c r="BG40" s="587"/>
      <c r="BH40" s="587"/>
      <c r="BI40" s="587"/>
      <c r="BJ40" s="587"/>
      <c r="BK40" s="587"/>
      <c r="BL40" s="587"/>
      <c r="BM40" s="587"/>
      <c r="BN40" s="587"/>
      <c r="BO40" s="587"/>
      <c r="BP40" s="587"/>
      <c r="BQ40" s="587"/>
      <c r="BR40" s="587"/>
      <c r="BS40" s="587"/>
      <c r="BT40" s="587"/>
      <c r="BU40" s="587"/>
      <c r="BV40" s="200"/>
      <c r="BW40" s="586" t="str">
        <f t="shared" si="3"/>
        <v/>
      </c>
      <c r="BX40" s="586"/>
      <c r="BY40" s="587" t="str">
        <f>IF('各会計、関係団体の財政状況及び健全化判断比率'!B77="","",'各会計、関係団体の財政状況及び健全化判断比率'!B77)</f>
        <v/>
      </c>
      <c r="BZ40" s="587"/>
      <c r="CA40" s="587"/>
      <c r="CB40" s="587"/>
      <c r="CC40" s="587"/>
      <c r="CD40" s="587"/>
      <c r="CE40" s="587"/>
      <c r="CF40" s="587"/>
      <c r="CG40" s="587"/>
      <c r="CH40" s="587"/>
      <c r="CI40" s="587"/>
      <c r="CJ40" s="587"/>
      <c r="CK40" s="587"/>
      <c r="CL40" s="587"/>
      <c r="CM40" s="587"/>
      <c r="CN40" s="200"/>
      <c r="CO40" s="586">
        <f t="shared" si="4"/>
        <v>29</v>
      </c>
      <c r="CP40" s="586"/>
      <c r="CQ40" s="587" t="str">
        <f>IF('各会計、関係団体の財政状況及び健全化判断比率'!BS16="","",'各会計、関係団体の財政状況及び健全化判断比率'!BS16)</f>
        <v>福井県臓器移植推進財団</v>
      </c>
      <c r="CR40" s="587"/>
      <c r="CS40" s="587"/>
      <c r="CT40" s="587"/>
      <c r="CU40" s="587"/>
      <c r="CV40" s="587"/>
      <c r="CW40" s="587"/>
      <c r="CX40" s="587"/>
      <c r="CY40" s="587"/>
      <c r="CZ40" s="587"/>
      <c r="DA40" s="587"/>
      <c r="DB40" s="587"/>
      <c r="DC40" s="587"/>
      <c r="DD40" s="587"/>
      <c r="DE40" s="587"/>
      <c r="DF40" s="192"/>
      <c r="DG40" s="589" t="str">
        <f>IF('各会計、関係団体の財政状況及び健全化判断比率'!BR16="","",'各会計、関係団体の財政状況及び健全化判断比率'!BR16)</f>
        <v/>
      </c>
      <c r="DH40" s="589"/>
      <c r="DI40" s="203"/>
      <c r="DJ40" s="158"/>
      <c r="DK40" s="158"/>
      <c r="DL40" s="158"/>
      <c r="DM40" s="158"/>
      <c r="DN40" s="158"/>
      <c r="DO40" s="158"/>
    </row>
    <row r="41" spans="1:119" ht="13.5" customHeight="1" thickBot="1" x14ac:dyDescent="0.25">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2">
      <c r="A43" s="158"/>
      <c r="B43" s="158" t="s">
        <v>174</v>
      </c>
      <c r="C43" s="158"/>
      <c r="D43" s="158"/>
      <c r="E43" s="158" t="s">
        <v>175</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2">
      <c r="A44" s="158"/>
      <c r="B44" s="158"/>
      <c r="C44" s="158"/>
      <c r="D44" s="158"/>
      <c r="E44" s="158" t="s">
        <v>176</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2">
      <c r="A45" s="158"/>
      <c r="B45" s="158"/>
      <c r="C45" s="158"/>
      <c r="D45" s="158"/>
      <c r="E45" s="158" t="s">
        <v>177</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2">
      <c r="A46" s="158"/>
      <c r="B46" s="158"/>
      <c r="C46" s="158"/>
      <c r="D46" s="158"/>
      <c r="E46" s="158" t="s">
        <v>178</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2">
      <c r="E47" s="160" t="s">
        <v>179</v>
      </c>
    </row>
    <row r="48" spans="1:119" x14ac:dyDescent="0.2">
      <c r="E48" s="160" t="s">
        <v>180</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bx3J4lOIMZu+HHo4YoQXcN7sJFGVQmlqMwnOCMOIdNQ1CqPUFupquFgELDM7bEygGffZ5XIVwhJTrtc9B7Eung==" saltValue="9cCpln+ylaEZVb1OyRrVIQ=="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Normal="100" zoomScaleSheetLayoutView="100" workbookViewId="0">
      <selection activeCell="AF106" sqref="AF106"/>
    </sheetView>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553</v>
      </c>
      <c r="G33" s="17" t="s">
        <v>554</v>
      </c>
      <c r="H33" s="17" t="s">
        <v>555</v>
      </c>
      <c r="I33" s="17" t="s">
        <v>556</v>
      </c>
      <c r="J33" s="18" t="s">
        <v>557</v>
      </c>
      <c r="K33" s="10"/>
      <c r="L33" s="10"/>
      <c r="M33" s="10"/>
      <c r="N33" s="10"/>
      <c r="O33" s="10"/>
      <c r="P33" s="10"/>
    </row>
    <row r="34" spans="1:16" ht="39" customHeight="1" x14ac:dyDescent="0.2">
      <c r="A34" s="10"/>
      <c r="B34" s="19"/>
      <c r="C34" s="1167" t="s">
        <v>560</v>
      </c>
      <c r="D34" s="1167"/>
      <c r="E34" s="1168"/>
      <c r="F34" s="20">
        <v>3.93</v>
      </c>
      <c r="G34" s="21">
        <v>4.1100000000000003</v>
      </c>
      <c r="H34" s="21">
        <v>4.46</v>
      </c>
      <c r="I34" s="21">
        <v>4.58</v>
      </c>
      <c r="J34" s="22">
        <v>4.7300000000000004</v>
      </c>
      <c r="K34" s="10"/>
      <c r="L34" s="10"/>
      <c r="M34" s="10"/>
      <c r="N34" s="10"/>
      <c r="O34" s="10"/>
      <c r="P34" s="10"/>
    </row>
    <row r="35" spans="1:16" ht="39" customHeight="1" x14ac:dyDescent="0.2">
      <c r="A35" s="10"/>
      <c r="B35" s="23"/>
      <c r="C35" s="1161" t="s">
        <v>561</v>
      </c>
      <c r="D35" s="1162"/>
      <c r="E35" s="1163"/>
      <c r="F35" s="24">
        <v>3.86</v>
      </c>
      <c r="G35" s="25">
        <v>3.87</v>
      </c>
      <c r="H35" s="25">
        <v>3.7</v>
      </c>
      <c r="I35" s="25">
        <v>3.94</v>
      </c>
      <c r="J35" s="26">
        <v>4.1100000000000003</v>
      </c>
      <c r="K35" s="10"/>
      <c r="L35" s="10"/>
      <c r="M35" s="10"/>
      <c r="N35" s="10"/>
      <c r="O35" s="10"/>
      <c r="P35" s="10"/>
    </row>
    <row r="36" spans="1:16" ht="39" customHeight="1" x14ac:dyDescent="0.2">
      <c r="A36" s="10"/>
      <c r="B36" s="23"/>
      <c r="C36" s="1161" t="s">
        <v>562</v>
      </c>
      <c r="D36" s="1162"/>
      <c r="E36" s="1163"/>
      <c r="F36" s="24">
        <v>1.63</v>
      </c>
      <c r="G36" s="25">
        <v>1.93</v>
      </c>
      <c r="H36" s="25">
        <v>2.44</v>
      </c>
      <c r="I36" s="25">
        <v>2.5</v>
      </c>
      <c r="J36" s="26">
        <v>2.82</v>
      </c>
      <c r="K36" s="10"/>
      <c r="L36" s="10"/>
      <c r="M36" s="10"/>
      <c r="N36" s="10"/>
      <c r="O36" s="10"/>
      <c r="P36" s="10"/>
    </row>
    <row r="37" spans="1:16" ht="39" customHeight="1" x14ac:dyDescent="0.2">
      <c r="A37" s="10"/>
      <c r="B37" s="23"/>
      <c r="C37" s="1161" t="s">
        <v>563</v>
      </c>
      <c r="D37" s="1162"/>
      <c r="E37" s="1163"/>
      <c r="F37" s="24">
        <v>1.38</v>
      </c>
      <c r="G37" s="25">
        <v>1.27</v>
      </c>
      <c r="H37" s="25">
        <v>1.29</v>
      </c>
      <c r="I37" s="25">
        <v>1.32</v>
      </c>
      <c r="J37" s="26">
        <v>2.4</v>
      </c>
      <c r="K37" s="10"/>
      <c r="L37" s="10"/>
      <c r="M37" s="10"/>
      <c r="N37" s="10"/>
      <c r="O37" s="10"/>
      <c r="P37" s="10"/>
    </row>
    <row r="38" spans="1:16" ht="39" customHeight="1" x14ac:dyDescent="0.2">
      <c r="A38" s="10"/>
      <c r="B38" s="23"/>
      <c r="C38" s="1161" t="s">
        <v>564</v>
      </c>
      <c r="D38" s="1162"/>
      <c r="E38" s="1163"/>
      <c r="F38" s="24">
        <v>0.9</v>
      </c>
      <c r="G38" s="25">
        <v>0.92</v>
      </c>
      <c r="H38" s="25">
        <v>0.91</v>
      </c>
      <c r="I38" s="25">
        <v>0.9</v>
      </c>
      <c r="J38" s="26">
        <v>0.85</v>
      </c>
      <c r="K38" s="10"/>
      <c r="L38" s="10"/>
      <c r="M38" s="10"/>
      <c r="N38" s="10"/>
      <c r="O38" s="10"/>
      <c r="P38" s="10"/>
    </row>
    <row r="39" spans="1:16" ht="39" customHeight="1" x14ac:dyDescent="0.2">
      <c r="A39" s="10"/>
      <c r="B39" s="23"/>
      <c r="C39" s="1161" t="s">
        <v>565</v>
      </c>
      <c r="D39" s="1162"/>
      <c r="E39" s="1163"/>
      <c r="F39" s="24">
        <v>0.74</v>
      </c>
      <c r="G39" s="25">
        <v>0.75</v>
      </c>
      <c r="H39" s="25">
        <v>0.77</v>
      </c>
      <c r="I39" s="25">
        <v>0.74</v>
      </c>
      <c r="J39" s="26">
        <v>0.73</v>
      </c>
      <c r="K39" s="10"/>
      <c r="L39" s="10"/>
      <c r="M39" s="10"/>
      <c r="N39" s="10"/>
      <c r="O39" s="10"/>
      <c r="P39" s="10"/>
    </row>
    <row r="40" spans="1:16" ht="39" customHeight="1" x14ac:dyDescent="0.2">
      <c r="A40" s="10"/>
      <c r="B40" s="23"/>
      <c r="C40" s="1161" t="s">
        <v>566</v>
      </c>
      <c r="D40" s="1162"/>
      <c r="E40" s="1163"/>
      <c r="F40" s="24" t="s">
        <v>513</v>
      </c>
      <c r="G40" s="25" t="s">
        <v>513</v>
      </c>
      <c r="H40" s="25" t="s">
        <v>513</v>
      </c>
      <c r="I40" s="25">
        <v>0.26</v>
      </c>
      <c r="J40" s="26">
        <v>0.56999999999999995</v>
      </c>
      <c r="K40" s="10"/>
      <c r="L40" s="10"/>
      <c r="M40" s="10"/>
      <c r="N40" s="10"/>
      <c r="O40" s="10"/>
      <c r="P40" s="10"/>
    </row>
    <row r="41" spans="1:16" ht="39" customHeight="1" x14ac:dyDescent="0.2">
      <c r="A41" s="10"/>
      <c r="B41" s="23"/>
      <c r="C41" s="1161" t="s">
        <v>567</v>
      </c>
      <c r="D41" s="1162"/>
      <c r="E41" s="1163"/>
      <c r="F41" s="24">
        <v>0.44</v>
      </c>
      <c r="G41" s="25">
        <v>0.44</v>
      </c>
      <c r="H41" s="25">
        <v>0.44</v>
      </c>
      <c r="I41" s="25">
        <v>0.41</v>
      </c>
      <c r="J41" s="26">
        <v>0.39</v>
      </c>
      <c r="K41" s="10"/>
      <c r="L41" s="10"/>
      <c r="M41" s="10"/>
      <c r="N41" s="10"/>
      <c r="O41" s="10"/>
      <c r="P41" s="10"/>
    </row>
    <row r="42" spans="1:16" ht="39" customHeight="1" x14ac:dyDescent="0.2">
      <c r="A42" s="10"/>
      <c r="B42" s="27"/>
      <c r="C42" s="1161" t="s">
        <v>568</v>
      </c>
      <c r="D42" s="1162"/>
      <c r="E42" s="1163"/>
      <c r="F42" s="24" t="s">
        <v>513</v>
      </c>
      <c r="G42" s="25" t="s">
        <v>513</v>
      </c>
      <c r="H42" s="25" t="s">
        <v>513</v>
      </c>
      <c r="I42" s="25" t="s">
        <v>513</v>
      </c>
      <c r="J42" s="26" t="s">
        <v>513</v>
      </c>
      <c r="K42" s="10"/>
      <c r="L42" s="10"/>
      <c r="M42" s="10"/>
      <c r="N42" s="10"/>
      <c r="O42" s="10"/>
      <c r="P42" s="10"/>
    </row>
    <row r="43" spans="1:16" ht="39" customHeight="1" thickBot="1" x14ac:dyDescent="0.25">
      <c r="A43" s="10"/>
      <c r="B43" s="28"/>
      <c r="C43" s="1164" t="s">
        <v>569</v>
      </c>
      <c r="D43" s="1165"/>
      <c r="E43" s="1166"/>
      <c r="F43" s="29">
        <v>0.2</v>
      </c>
      <c r="G43" s="30">
        <v>0.18</v>
      </c>
      <c r="H43" s="30">
        <v>0.19</v>
      </c>
      <c r="I43" s="30">
        <v>0.21</v>
      </c>
      <c r="J43" s="31">
        <v>0.2</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2YgZ2vjwTcDyIjdDQ4yZconI1ZDyumzIVX+lB5cegdP5P0I1FZmTwztzaiBzIwx6rDu5oWoeT1q/kfpd/5IyeQ==" saltValue="WYV2H6a7+DPGfOQ7O/N4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Normal="100" zoomScaleSheetLayoutView="55" workbookViewId="0">
      <selection activeCell="AF106" sqref="AF106"/>
    </sheetView>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553</v>
      </c>
      <c r="L44" s="44" t="s">
        <v>554</v>
      </c>
      <c r="M44" s="44" t="s">
        <v>555</v>
      </c>
      <c r="N44" s="44" t="s">
        <v>556</v>
      </c>
      <c r="O44" s="45" t="s">
        <v>557</v>
      </c>
      <c r="P44" s="36"/>
      <c r="Q44" s="36"/>
      <c r="R44" s="36"/>
      <c r="S44" s="36"/>
      <c r="T44" s="36"/>
      <c r="U44" s="36"/>
    </row>
    <row r="45" spans="1:21" ht="30.75" customHeight="1" x14ac:dyDescent="0.2">
      <c r="A45" s="36"/>
      <c r="B45" s="1169" t="s">
        <v>10</v>
      </c>
      <c r="C45" s="1170"/>
      <c r="D45" s="46"/>
      <c r="E45" s="1175" t="s">
        <v>11</v>
      </c>
      <c r="F45" s="1175"/>
      <c r="G45" s="1175"/>
      <c r="H45" s="1175"/>
      <c r="I45" s="1175"/>
      <c r="J45" s="1176"/>
      <c r="K45" s="47">
        <v>70719</v>
      </c>
      <c r="L45" s="48">
        <v>68346</v>
      </c>
      <c r="M45" s="48">
        <v>73110</v>
      </c>
      <c r="N45" s="48">
        <v>63907</v>
      </c>
      <c r="O45" s="49">
        <v>60663</v>
      </c>
      <c r="P45" s="36"/>
      <c r="Q45" s="36"/>
      <c r="R45" s="36"/>
      <c r="S45" s="36"/>
      <c r="T45" s="36"/>
      <c r="U45" s="36"/>
    </row>
    <row r="46" spans="1:21" ht="30.75" customHeight="1" x14ac:dyDescent="0.2">
      <c r="A46" s="36"/>
      <c r="B46" s="1171"/>
      <c r="C46" s="1172"/>
      <c r="D46" s="50"/>
      <c r="E46" s="1177" t="s">
        <v>12</v>
      </c>
      <c r="F46" s="1177"/>
      <c r="G46" s="1177"/>
      <c r="H46" s="1177"/>
      <c r="I46" s="1177"/>
      <c r="J46" s="1178"/>
      <c r="K46" s="51" t="s">
        <v>513</v>
      </c>
      <c r="L46" s="52" t="s">
        <v>513</v>
      </c>
      <c r="M46" s="52" t="s">
        <v>513</v>
      </c>
      <c r="N46" s="52" t="s">
        <v>513</v>
      </c>
      <c r="O46" s="53" t="s">
        <v>513</v>
      </c>
      <c r="P46" s="36"/>
      <c r="Q46" s="36"/>
      <c r="R46" s="36"/>
      <c r="S46" s="36"/>
      <c r="T46" s="36"/>
      <c r="U46" s="36"/>
    </row>
    <row r="47" spans="1:21" ht="30.75" customHeight="1" x14ac:dyDescent="0.2">
      <c r="A47" s="36"/>
      <c r="B47" s="1171"/>
      <c r="C47" s="1172"/>
      <c r="D47" s="50"/>
      <c r="E47" s="1177" t="s">
        <v>13</v>
      </c>
      <c r="F47" s="1177"/>
      <c r="G47" s="1177"/>
      <c r="H47" s="1177"/>
      <c r="I47" s="1177"/>
      <c r="J47" s="1178"/>
      <c r="K47" s="51">
        <v>7167</v>
      </c>
      <c r="L47" s="52">
        <v>8500</v>
      </c>
      <c r="M47" s="52">
        <v>9933</v>
      </c>
      <c r="N47" s="52">
        <v>11267</v>
      </c>
      <c r="O47" s="53">
        <v>12333</v>
      </c>
      <c r="P47" s="36"/>
      <c r="Q47" s="36"/>
      <c r="R47" s="36"/>
      <c r="S47" s="36"/>
      <c r="T47" s="36"/>
      <c r="U47" s="36"/>
    </row>
    <row r="48" spans="1:21" ht="30.75" customHeight="1" x14ac:dyDescent="0.2">
      <c r="A48" s="36"/>
      <c r="B48" s="1171"/>
      <c r="C48" s="1172"/>
      <c r="D48" s="50"/>
      <c r="E48" s="1177" t="s">
        <v>14</v>
      </c>
      <c r="F48" s="1177"/>
      <c r="G48" s="1177"/>
      <c r="H48" s="1177"/>
      <c r="I48" s="1177"/>
      <c r="J48" s="1178"/>
      <c r="K48" s="51">
        <v>3578</v>
      </c>
      <c r="L48" s="52">
        <v>3633</v>
      </c>
      <c r="M48" s="52">
        <v>3626</v>
      </c>
      <c r="N48" s="52">
        <v>3508</v>
      </c>
      <c r="O48" s="53">
        <v>3281</v>
      </c>
      <c r="P48" s="36"/>
      <c r="Q48" s="36"/>
      <c r="R48" s="36"/>
      <c r="S48" s="36"/>
      <c r="T48" s="36"/>
      <c r="U48" s="36"/>
    </row>
    <row r="49" spans="1:21" ht="30.75" customHeight="1" x14ac:dyDescent="0.2">
      <c r="A49" s="36"/>
      <c r="B49" s="1171"/>
      <c r="C49" s="1172"/>
      <c r="D49" s="50"/>
      <c r="E49" s="1177" t="s">
        <v>15</v>
      </c>
      <c r="F49" s="1177"/>
      <c r="G49" s="1177"/>
      <c r="H49" s="1177"/>
      <c r="I49" s="1177"/>
      <c r="J49" s="1178"/>
      <c r="K49" s="51" t="s">
        <v>513</v>
      </c>
      <c r="L49" s="52" t="s">
        <v>513</v>
      </c>
      <c r="M49" s="52" t="s">
        <v>513</v>
      </c>
      <c r="N49" s="52" t="s">
        <v>513</v>
      </c>
      <c r="O49" s="53" t="s">
        <v>513</v>
      </c>
      <c r="P49" s="36"/>
      <c r="Q49" s="36"/>
      <c r="R49" s="36"/>
      <c r="S49" s="36"/>
      <c r="T49" s="36"/>
      <c r="U49" s="36"/>
    </row>
    <row r="50" spans="1:21" ht="30.75" customHeight="1" x14ac:dyDescent="0.2">
      <c r="A50" s="36"/>
      <c r="B50" s="1171"/>
      <c r="C50" s="1172"/>
      <c r="D50" s="50"/>
      <c r="E50" s="1177" t="s">
        <v>16</v>
      </c>
      <c r="F50" s="1177"/>
      <c r="G50" s="1177"/>
      <c r="H50" s="1177"/>
      <c r="I50" s="1177"/>
      <c r="J50" s="1178"/>
      <c r="K50" s="51">
        <v>688</v>
      </c>
      <c r="L50" s="52">
        <v>655</v>
      </c>
      <c r="M50" s="52">
        <v>629</v>
      </c>
      <c r="N50" s="52">
        <v>844</v>
      </c>
      <c r="O50" s="53">
        <v>669</v>
      </c>
      <c r="P50" s="36"/>
      <c r="Q50" s="36"/>
      <c r="R50" s="36"/>
      <c r="S50" s="36"/>
      <c r="T50" s="36"/>
      <c r="U50" s="36"/>
    </row>
    <row r="51" spans="1:21" ht="30.75" customHeight="1" x14ac:dyDescent="0.2">
      <c r="A51" s="36"/>
      <c r="B51" s="1173"/>
      <c r="C51" s="1174"/>
      <c r="D51" s="54"/>
      <c r="E51" s="1177" t="s">
        <v>17</v>
      </c>
      <c r="F51" s="1177"/>
      <c r="G51" s="1177"/>
      <c r="H51" s="1177"/>
      <c r="I51" s="1177"/>
      <c r="J51" s="1178"/>
      <c r="K51" s="51" t="s">
        <v>513</v>
      </c>
      <c r="L51" s="52" t="s">
        <v>513</v>
      </c>
      <c r="M51" s="52" t="s">
        <v>513</v>
      </c>
      <c r="N51" s="52">
        <v>0</v>
      </c>
      <c r="O51" s="53" t="s">
        <v>513</v>
      </c>
      <c r="P51" s="36"/>
      <c r="Q51" s="36"/>
      <c r="R51" s="36"/>
      <c r="S51" s="36"/>
      <c r="T51" s="36"/>
      <c r="U51" s="36"/>
    </row>
    <row r="52" spans="1:21" ht="30.75" customHeight="1" x14ac:dyDescent="0.2">
      <c r="A52" s="36"/>
      <c r="B52" s="1179" t="s">
        <v>18</v>
      </c>
      <c r="C52" s="1180"/>
      <c r="D52" s="54"/>
      <c r="E52" s="1177" t="s">
        <v>19</v>
      </c>
      <c r="F52" s="1177"/>
      <c r="G52" s="1177"/>
      <c r="H52" s="1177"/>
      <c r="I52" s="1177"/>
      <c r="J52" s="1178"/>
      <c r="K52" s="51">
        <v>53377</v>
      </c>
      <c r="L52" s="52">
        <v>53481</v>
      </c>
      <c r="M52" s="52">
        <v>60733</v>
      </c>
      <c r="N52" s="52">
        <v>51435</v>
      </c>
      <c r="O52" s="53">
        <v>51825</v>
      </c>
      <c r="P52" s="36"/>
      <c r="Q52" s="36"/>
      <c r="R52" s="36"/>
      <c r="S52" s="36"/>
      <c r="T52" s="36"/>
      <c r="U52" s="36"/>
    </row>
    <row r="53" spans="1:21" ht="30.75" customHeight="1" thickBot="1" x14ac:dyDescent="0.25">
      <c r="A53" s="36"/>
      <c r="B53" s="1181" t="s">
        <v>20</v>
      </c>
      <c r="C53" s="1182"/>
      <c r="D53" s="55"/>
      <c r="E53" s="1183" t="s">
        <v>21</v>
      </c>
      <c r="F53" s="1183"/>
      <c r="G53" s="1183"/>
      <c r="H53" s="1183"/>
      <c r="I53" s="1183"/>
      <c r="J53" s="1184"/>
      <c r="K53" s="56">
        <v>28775</v>
      </c>
      <c r="L53" s="57">
        <v>27653</v>
      </c>
      <c r="M53" s="57">
        <v>26565</v>
      </c>
      <c r="N53" s="57">
        <v>28091</v>
      </c>
      <c r="O53" s="58">
        <v>25121</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60" t="s">
        <v>570</v>
      </c>
      <c r="P54" s="36"/>
      <c r="Q54" s="36"/>
      <c r="R54" s="36"/>
      <c r="S54" s="36"/>
      <c r="T54" s="36"/>
      <c r="U54" s="36"/>
    </row>
    <row r="55" spans="1:21" ht="30.75" customHeight="1" thickBot="1" x14ac:dyDescent="0.3">
      <c r="A55" s="36"/>
      <c r="B55" s="61"/>
      <c r="C55" s="62"/>
      <c r="D55" s="62"/>
      <c r="E55" s="63"/>
      <c r="F55" s="63"/>
      <c r="G55" s="63"/>
      <c r="H55" s="63"/>
      <c r="I55" s="63"/>
      <c r="J55" s="64" t="s">
        <v>2</v>
      </c>
      <c r="K55" s="65" t="s">
        <v>571</v>
      </c>
      <c r="L55" s="66" t="s">
        <v>572</v>
      </c>
      <c r="M55" s="66" t="s">
        <v>573</v>
      </c>
      <c r="N55" s="66" t="s">
        <v>574</v>
      </c>
      <c r="O55" s="67" t="s">
        <v>575</v>
      </c>
      <c r="P55" s="36"/>
      <c r="Q55" s="36"/>
      <c r="R55" s="36"/>
      <c r="S55" s="36"/>
      <c r="T55" s="36"/>
      <c r="U55" s="36"/>
    </row>
    <row r="56" spans="1:21" ht="30.75" customHeight="1" x14ac:dyDescent="0.2">
      <c r="A56" s="36"/>
      <c r="B56" s="1185" t="s">
        <v>23</v>
      </c>
      <c r="C56" s="1186"/>
      <c r="D56" s="1189" t="s">
        <v>24</v>
      </c>
      <c r="E56" s="1190"/>
      <c r="F56" s="1190"/>
      <c r="G56" s="1190"/>
      <c r="H56" s="1190"/>
      <c r="I56" s="1190"/>
      <c r="J56" s="1191"/>
      <c r="K56" s="68">
        <v>15418</v>
      </c>
      <c r="L56" s="69">
        <v>23501</v>
      </c>
      <c r="M56" s="69">
        <v>31502</v>
      </c>
      <c r="N56" s="69">
        <v>41957</v>
      </c>
      <c r="O56" s="70">
        <v>48462</v>
      </c>
      <c r="P56" s="36"/>
      <c r="Q56" s="36"/>
      <c r="R56" s="36"/>
      <c r="S56" s="36"/>
      <c r="T56" s="36"/>
      <c r="U56" s="36"/>
    </row>
    <row r="57" spans="1:21" ht="30.75" customHeight="1" thickBot="1" x14ac:dyDescent="0.25">
      <c r="A57" s="36"/>
      <c r="B57" s="1187"/>
      <c r="C57" s="1188"/>
      <c r="D57" s="1192" t="s">
        <v>25</v>
      </c>
      <c r="E57" s="1193"/>
      <c r="F57" s="1193"/>
      <c r="G57" s="1193"/>
      <c r="H57" s="1193"/>
      <c r="I57" s="1193"/>
      <c r="J57" s="1194"/>
      <c r="K57" s="71">
        <v>14167</v>
      </c>
      <c r="L57" s="72">
        <v>21333</v>
      </c>
      <c r="M57" s="72">
        <v>29833</v>
      </c>
      <c r="N57" s="72">
        <v>39767</v>
      </c>
      <c r="O57" s="73">
        <v>48433</v>
      </c>
      <c r="P57" s="36"/>
      <c r="Q57" s="36"/>
      <c r="R57" s="36"/>
      <c r="S57" s="36"/>
      <c r="T57" s="36"/>
      <c r="U57" s="36"/>
    </row>
    <row r="58" spans="1:21" ht="17.25" customHeight="1" x14ac:dyDescent="0.2">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27</v>
      </c>
      <c r="E59" s="75"/>
      <c r="F59" s="75"/>
      <c r="G59" s="75"/>
      <c r="H59" s="75"/>
      <c r="I59" s="75"/>
      <c r="J59" s="75"/>
      <c r="K59" s="76"/>
      <c r="L59" s="76"/>
      <c r="M59" s="76"/>
      <c r="N59" s="76"/>
      <c r="O59" s="76"/>
      <c r="P59" s="36"/>
      <c r="Q59" s="36"/>
      <c r="R59" s="36"/>
      <c r="S59" s="36"/>
      <c r="T59" s="36"/>
      <c r="U59" s="36"/>
    </row>
    <row r="60" spans="1:21" ht="24" customHeight="1"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6hkadxzNX1tOffbi1lBsR5N7KeG0zMLlXLupXzrNuqGx99OD1y+ilmnw6xtbFsVGT0ZCjkOOa1PRnIppwr2l3A==" saltValue="LP9C7UVU9peX9POJKhjVng=="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86"/>
  <sheetViews>
    <sheetView showGridLines="0" zoomScaleNormal="100" zoomScaleSheetLayoutView="100" workbookViewId="0">
      <selection activeCell="AF106" sqref="AF106"/>
    </sheetView>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8</v>
      </c>
    </row>
    <row r="40" spans="2:13" ht="27.75" customHeight="1" thickBot="1" x14ac:dyDescent="0.3">
      <c r="B40" s="80" t="s">
        <v>9</v>
      </c>
      <c r="C40" s="81"/>
      <c r="D40" s="81"/>
      <c r="E40" s="82"/>
      <c r="F40" s="82"/>
      <c r="G40" s="82"/>
      <c r="H40" s="83" t="s">
        <v>2</v>
      </c>
      <c r="I40" s="384" t="s">
        <v>553</v>
      </c>
      <c r="J40" s="385" t="s">
        <v>554</v>
      </c>
      <c r="K40" s="385" t="s">
        <v>555</v>
      </c>
      <c r="L40" s="385" t="s">
        <v>556</v>
      </c>
      <c r="M40" s="386" t="s">
        <v>557</v>
      </c>
    </row>
    <row r="41" spans="2:13" ht="27.75" customHeight="1" x14ac:dyDescent="0.2">
      <c r="B41" s="1195" t="s">
        <v>28</v>
      </c>
      <c r="C41" s="1196"/>
      <c r="D41" s="84"/>
      <c r="E41" s="1201" t="s">
        <v>29</v>
      </c>
      <c r="F41" s="1201"/>
      <c r="G41" s="1201"/>
      <c r="H41" s="1202"/>
      <c r="I41" s="387">
        <v>871423</v>
      </c>
      <c r="J41" s="388">
        <v>866636</v>
      </c>
      <c r="K41" s="388">
        <v>860853</v>
      </c>
      <c r="L41" s="388">
        <v>866136</v>
      </c>
      <c r="M41" s="389">
        <v>871695</v>
      </c>
    </row>
    <row r="42" spans="2:13" ht="27.75" customHeight="1" x14ac:dyDescent="0.2">
      <c r="B42" s="1197"/>
      <c r="C42" s="1198"/>
      <c r="D42" s="85"/>
      <c r="E42" s="1203" t="s">
        <v>30</v>
      </c>
      <c r="F42" s="1203"/>
      <c r="G42" s="1203"/>
      <c r="H42" s="1204"/>
      <c r="I42" s="390">
        <v>10373</v>
      </c>
      <c r="J42" s="391">
        <v>9794</v>
      </c>
      <c r="K42" s="391">
        <v>9260</v>
      </c>
      <c r="L42" s="391">
        <v>8755</v>
      </c>
      <c r="M42" s="392">
        <v>8250</v>
      </c>
    </row>
    <row r="43" spans="2:13" ht="27.75" customHeight="1" x14ac:dyDescent="0.2">
      <c r="B43" s="1197"/>
      <c r="C43" s="1198"/>
      <c r="D43" s="85"/>
      <c r="E43" s="1203" t="s">
        <v>31</v>
      </c>
      <c r="F43" s="1203"/>
      <c r="G43" s="1203"/>
      <c r="H43" s="1204"/>
      <c r="I43" s="390">
        <v>40709</v>
      </c>
      <c r="J43" s="391">
        <v>39384</v>
      </c>
      <c r="K43" s="391">
        <v>37339</v>
      </c>
      <c r="L43" s="391">
        <v>34426</v>
      </c>
      <c r="M43" s="392">
        <v>32399</v>
      </c>
    </row>
    <row r="44" spans="2:13" ht="27.75" customHeight="1" x14ac:dyDescent="0.2">
      <c r="B44" s="1197"/>
      <c r="C44" s="1198"/>
      <c r="D44" s="85"/>
      <c r="E44" s="1203" t="s">
        <v>32</v>
      </c>
      <c r="F44" s="1203"/>
      <c r="G44" s="1203"/>
      <c r="H44" s="1204"/>
      <c r="I44" s="390" t="s">
        <v>513</v>
      </c>
      <c r="J44" s="391" t="s">
        <v>513</v>
      </c>
      <c r="K44" s="391" t="s">
        <v>513</v>
      </c>
      <c r="L44" s="391" t="s">
        <v>513</v>
      </c>
      <c r="M44" s="392" t="s">
        <v>513</v>
      </c>
    </row>
    <row r="45" spans="2:13" ht="27.75" customHeight="1" x14ac:dyDescent="0.2">
      <c r="B45" s="1197"/>
      <c r="C45" s="1198"/>
      <c r="D45" s="85"/>
      <c r="E45" s="1203" t="s">
        <v>33</v>
      </c>
      <c r="F45" s="1203"/>
      <c r="G45" s="1203"/>
      <c r="H45" s="1204"/>
      <c r="I45" s="390">
        <v>114915</v>
      </c>
      <c r="J45" s="391">
        <v>114534</v>
      </c>
      <c r="K45" s="391">
        <v>108803</v>
      </c>
      <c r="L45" s="391">
        <v>105349</v>
      </c>
      <c r="M45" s="392">
        <v>104069</v>
      </c>
    </row>
    <row r="46" spans="2:13" ht="27.75" customHeight="1" x14ac:dyDescent="0.2">
      <c r="B46" s="1197"/>
      <c r="C46" s="1198"/>
      <c r="D46" s="86"/>
      <c r="E46" s="1205" t="s">
        <v>34</v>
      </c>
      <c r="F46" s="1205"/>
      <c r="G46" s="1205"/>
      <c r="H46" s="1206"/>
      <c r="I46" s="390">
        <v>2450</v>
      </c>
      <c r="J46" s="391">
        <v>2437</v>
      </c>
      <c r="K46" s="391">
        <v>2326</v>
      </c>
      <c r="L46" s="391">
        <v>2217</v>
      </c>
      <c r="M46" s="392">
        <v>2258</v>
      </c>
    </row>
    <row r="47" spans="2:13" ht="27.75" customHeight="1" x14ac:dyDescent="0.2">
      <c r="B47" s="1197"/>
      <c r="C47" s="1198"/>
      <c r="D47" s="87"/>
      <c r="E47" s="1207" t="s">
        <v>35</v>
      </c>
      <c r="F47" s="1208"/>
      <c r="G47" s="1208"/>
      <c r="H47" s="1209"/>
      <c r="I47" s="390" t="s">
        <v>513</v>
      </c>
      <c r="J47" s="391" t="s">
        <v>513</v>
      </c>
      <c r="K47" s="391" t="s">
        <v>513</v>
      </c>
      <c r="L47" s="391" t="s">
        <v>513</v>
      </c>
      <c r="M47" s="392" t="s">
        <v>513</v>
      </c>
    </row>
    <row r="48" spans="2:13" ht="27.75" customHeight="1" x14ac:dyDescent="0.2">
      <c r="B48" s="1197"/>
      <c r="C48" s="1198"/>
      <c r="D48" s="85"/>
      <c r="E48" s="1203" t="s">
        <v>36</v>
      </c>
      <c r="F48" s="1203"/>
      <c r="G48" s="1203"/>
      <c r="H48" s="1204"/>
      <c r="I48" s="390" t="s">
        <v>513</v>
      </c>
      <c r="J48" s="391" t="s">
        <v>513</v>
      </c>
      <c r="K48" s="391" t="s">
        <v>513</v>
      </c>
      <c r="L48" s="391" t="s">
        <v>513</v>
      </c>
      <c r="M48" s="392" t="s">
        <v>513</v>
      </c>
    </row>
    <row r="49" spans="2:13" ht="27.75" customHeight="1" x14ac:dyDescent="0.2">
      <c r="B49" s="1199"/>
      <c r="C49" s="1200"/>
      <c r="D49" s="85"/>
      <c r="E49" s="1203" t="s">
        <v>37</v>
      </c>
      <c r="F49" s="1203"/>
      <c r="G49" s="1203"/>
      <c r="H49" s="1204"/>
      <c r="I49" s="390" t="s">
        <v>513</v>
      </c>
      <c r="J49" s="391" t="s">
        <v>513</v>
      </c>
      <c r="K49" s="391" t="s">
        <v>513</v>
      </c>
      <c r="L49" s="391" t="s">
        <v>513</v>
      </c>
      <c r="M49" s="392" t="s">
        <v>513</v>
      </c>
    </row>
    <row r="50" spans="2:13" ht="27.75" customHeight="1" x14ac:dyDescent="0.2">
      <c r="B50" s="1210" t="s">
        <v>38</v>
      </c>
      <c r="C50" s="1211"/>
      <c r="D50" s="88"/>
      <c r="E50" s="1203" t="s">
        <v>39</v>
      </c>
      <c r="F50" s="1203"/>
      <c r="G50" s="1203"/>
      <c r="H50" s="1204"/>
      <c r="I50" s="390">
        <v>76046</v>
      </c>
      <c r="J50" s="391">
        <v>80853</v>
      </c>
      <c r="K50" s="391">
        <v>77177</v>
      </c>
      <c r="L50" s="391">
        <v>82277</v>
      </c>
      <c r="M50" s="392">
        <v>91875</v>
      </c>
    </row>
    <row r="51" spans="2:13" ht="27.75" customHeight="1" x14ac:dyDescent="0.2">
      <c r="B51" s="1197"/>
      <c r="C51" s="1198"/>
      <c r="D51" s="85"/>
      <c r="E51" s="1203" t="s">
        <v>40</v>
      </c>
      <c r="F51" s="1203"/>
      <c r="G51" s="1203"/>
      <c r="H51" s="1204"/>
      <c r="I51" s="390">
        <v>21012</v>
      </c>
      <c r="J51" s="391">
        <v>20223</v>
      </c>
      <c r="K51" s="391">
        <v>15063</v>
      </c>
      <c r="L51" s="391">
        <v>21016</v>
      </c>
      <c r="M51" s="392">
        <v>20327</v>
      </c>
    </row>
    <row r="52" spans="2:13" ht="27.75" customHeight="1" x14ac:dyDescent="0.2">
      <c r="B52" s="1199"/>
      <c r="C52" s="1200"/>
      <c r="D52" s="85"/>
      <c r="E52" s="1203" t="s">
        <v>41</v>
      </c>
      <c r="F52" s="1203"/>
      <c r="G52" s="1203"/>
      <c r="H52" s="1204"/>
      <c r="I52" s="390">
        <v>601845</v>
      </c>
      <c r="J52" s="391">
        <v>588948</v>
      </c>
      <c r="K52" s="391">
        <v>580305</v>
      </c>
      <c r="L52" s="391">
        <v>568320</v>
      </c>
      <c r="M52" s="392">
        <v>557401</v>
      </c>
    </row>
    <row r="53" spans="2:13" ht="27.75" customHeight="1" thickBot="1" x14ac:dyDescent="0.25">
      <c r="B53" s="1212" t="s">
        <v>20</v>
      </c>
      <c r="C53" s="1213"/>
      <c r="D53" s="89"/>
      <c r="E53" s="1214" t="s">
        <v>42</v>
      </c>
      <c r="F53" s="1214"/>
      <c r="G53" s="1214"/>
      <c r="H53" s="1215"/>
      <c r="I53" s="393">
        <v>340967</v>
      </c>
      <c r="J53" s="394">
        <v>342762</v>
      </c>
      <c r="K53" s="394">
        <v>346036</v>
      </c>
      <c r="L53" s="394">
        <v>345269</v>
      </c>
      <c r="M53" s="395">
        <v>349067</v>
      </c>
    </row>
    <row r="54" spans="2:13" ht="27.75" customHeight="1" x14ac:dyDescent="0.2">
      <c r="B54" s="90"/>
      <c r="C54" s="90"/>
      <c r="D54" s="90"/>
      <c r="E54" s="91"/>
      <c r="F54" s="91"/>
      <c r="G54" s="91"/>
      <c r="H54" s="91"/>
      <c r="I54" s="92"/>
      <c r="J54" s="92"/>
      <c r="K54" s="92"/>
      <c r="L54" s="92"/>
      <c r="M54" s="92"/>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ppcdURsgTOqxzMm+o2T87+9ok+QtfvlaRKPpA8Sz8sf7N07v7sn/eVeb2a3fP/RbCUz07ws4eCnvwieSQ7IfoA==" saltValue="E4iwn7cjpc/lDLAmWl3yr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Normal="100" zoomScaleSheetLayoutView="100" workbookViewId="0">
      <selection activeCell="AF106" sqref="AF106"/>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43</v>
      </c>
    </row>
    <row r="54" spans="2:8" ht="29.25" customHeight="1" thickBot="1" x14ac:dyDescent="0.35">
      <c r="B54" s="94" t="s">
        <v>1</v>
      </c>
      <c r="C54" s="95"/>
      <c r="D54" s="95"/>
      <c r="E54" s="96" t="s">
        <v>2</v>
      </c>
      <c r="F54" s="97" t="s">
        <v>555</v>
      </c>
      <c r="G54" s="97" t="s">
        <v>556</v>
      </c>
      <c r="H54" s="98" t="s">
        <v>557</v>
      </c>
    </row>
    <row r="55" spans="2:8" ht="52.5" customHeight="1" x14ac:dyDescent="0.2">
      <c r="B55" s="99"/>
      <c r="C55" s="1224" t="s">
        <v>44</v>
      </c>
      <c r="D55" s="1224"/>
      <c r="E55" s="1225"/>
      <c r="F55" s="100">
        <v>8390</v>
      </c>
      <c r="G55" s="100">
        <v>9191</v>
      </c>
      <c r="H55" s="101">
        <v>10111</v>
      </c>
    </row>
    <row r="56" spans="2:8" ht="52.5" customHeight="1" x14ac:dyDescent="0.2">
      <c r="B56" s="102"/>
      <c r="C56" s="1226" t="s">
        <v>45</v>
      </c>
      <c r="D56" s="1226"/>
      <c r="E56" s="1227"/>
      <c r="F56" s="103">
        <v>2964</v>
      </c>
      <c r="G56" s="103">
        <v>3004</v>
      </c>
      <c r="H56" s="104">
        <v>3060</v>
      </c>
    </row>
    <row r="57" spans="2:8" ht="53.25" customHeight="1" x14ac:dyDescent="0.2">
      <c r="B57" s="102"/>
      <c r="C57" s="1228" t="s">
        <v>46</v>
      </c>
      <c r="D57" s="1228"/>
      <c r="E57" s="1229"/>
      <c r="F57" s="105">
        <v>26013</v>
      </c>
      <c r="G57" s="105">
        <v>22168</v>
      </c>
      <c r="H57" s="106">
        <v>21671</v>
      </c>
    </row>
    <row r="58" spans="2:8" ht="45.75" customHeight="1" x14ac:dyDescent="0.2">
      <c r="B58" s="107"/>
      <c r="C58" s="1216" t="s">
        <v>615</v>
      </c>
      <c r="D58" s="1217"/>
      <c r="E58" s="1218"/>
      <c r="F58" s="108">
        <v>7444</v>
      </c>
      <c r="G58" s="108">
        <v>7539</v>
      </c>
      <c r="H58" s="109">
        <v>7664</v>
      </c>
    </row>
    <row r="59" spans="2:8" ht="45.75" customHeight="1" x14ac:dyDescent="0.2">
      <c r="B59" s="107"/>
      <c r="C59" s="1216" t="s">
        <v>616</v>
      </c>
      <c r="D59" s="1217"/>
      <c r="E59" s="1218"/>
      <c r="F59" s="108">
        <v>2468</v>
      </c>
      <c r="G59" s="108">
        <v>3428</v>
      </c>
      <c r="H59" s="109">
        <v>3108</v>
      </c>
    </row>
    <row r="60" spans="2:8" ht="45.75" customHeight="1" x14ac:dyDescent="0.2">
      <c r="B60" s="107"/>
      <c r="C60" s="1216" t="s">
        <v>617</v>
      </c>
      <c r="D60" s="1217"/>
      <c r="E60" s="1218"/>
      <c r="F60" s="108">
        <v>1990</v>
      </c>
      <c r="G60" s="108">
        <v>1990</v>
      </c>
      <c r="H60" s="109">
        <v>1990</v>
      </c>
    </row>
    <row r="61" spans="2:8" ht="45.75" customHeight="1" x14ac:dyDescent="0.2">
      <c r="B61" s="107"/>
      <c r="C61" s="1216" t="s">
        <v>618</v>
      </c>
      <c r="D61" s="1217"/>
      <c r="E61" s="1218"/>
      <c r="F61" s="108">
        <v>3273</v>
      </c>
      <c r="G61" s="108">
        <v>1949</v>
      </c>
      <c r="H61" s="109">
        <v>1819</v>
      </c>
    </row>
    <row r="62" spans="2:8" ht="45.75" customHeight="1" thickBot="1" x14ac:dyDescent="0.25">
      <c r="B62" s="110"/>
      <c r="C62" s="1219" t="s">
        <v>619</v>
      </c>
      <c r="D62" s="1220"/>
      <c r="E62" s="1221"/>
      <c r="F62" s="111">
        <v>1303</v>
      </c>
      <c r="G62" s="111">
        <v>1303</v>
      </c>
      <c r="H62" s="112">
        <v>1303</v>
      </c>
    </row>
    <row r="63" spans="2:8" ht="52.5" customHeight="1" thickBot="1" x14ac:dyDescent="0.25">
      <c r="B63" s="113"/>
      <c r="C63" s="1222" t="s">
        <v>47</v>
      </c>
      <c r="D63" s="1222"/>
      <c r="E63" s="1223"/>
      <c r="F63" s="114">
        <v>37367</v>
      </c>
      <c r="G63" s="114">
        <v>34363</v>
      </c>
      <c r="H63" s="115">
        <v>34842</v>
      </c>
    </row>
    <row r="64" spans="2:8" ht="15" customHeight="1" x14ac:dyDescent="0.2"/>
  </sheetData>
  <sheetProtection algorithmName="SHA-512" hashValue="WceC0AbBl3YABowby0I33a/ty+AHcbaVP93LMmAnQj8LwcChUe3AcRgI6rMQJmBDf1nq3DiTBq1E9QE9NWJAJg==" saltValue="nZbDdlGJ58CDAJXPWU+s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80B4E-D033-4DB0-B86A-A1E9D04490DA}">
  <sheetPr>
    <pageSetUpPr fitToPage="1"/>
  </sheetPr>
  <dimension ref="A1:WZM160"/>
  <sheetViews>
    <sheetView showGridLines="0" zoomScaleNormal="100" zoomScaleSheetLayoutView="55" workbookViewId="0">
      <selection activeCell="AF106" sqref="AF106"/>
    </sheetView>
  </sheetViews>
  <sheetFormatPr defaultColWidth="0" defaultRowHeight="0" customHeight="1" zeroHeight="1" x14ac:dyDescent="0.2"/>
  <cols>
    <col min="1" max="1" width="6.36328125" style="1230" customWidth="1"/>
    <col min="2" max="107" width="2.453125" style="1230" customWidth="1"/>
    <col min="108" max="108" width="6.08984375" style="1232" customWidth="1"/>
    <col min="109" max="109" width="5.90625" style="1231" customWidth="1"/>
    <col min="110" max="110" width="19.08984375" style="1230" hidden="1"/>
    <col min="111" max="115" width="12.6328125" style="1230" hidden="1"/>
    <col min="116" max="349" width="8.6328125" style="1230" hidden="1"/>
    <col min="350" max="355" width="14.90625" style="1230" hidden="1"/>
    <col min="356" max="357" width="15.90625" style="1230" hidden="1"/>
    <col min="358" max="363" width="16.08984375" style="1230" hidden="1"/>
    <col min="364" max="364" width="6.08984375" style="1230" hidden="1"/>
    <col min="365" max="365" width="3" style="1230" hidden="1"/>
    <col min="366" max="605" width="8.6328125" style="1230" hidden="1"/>
    <col min="606" max="611" width="14.90625" style="1230" hidden="1"/>
    <col min="612" max="613" width="15.90625" style="1230" hidden="1"/>
    <col min="614" max="619" width="16.08984375" style="1230" hidden="1"/>
    <col min="620" max="620" width="6.08984375" style="1230" hidden="1"/>
    <col min="621" max="621" width="3" style="1230" hidden="1"/>
    <col min="622" max="861" width="8.6328125" style="1230" hidden="1"/>
    <col min="862" max="867" width="14.90625" style="1230" hidden="1"/>
    <col min="868" max="869" width="15.90625" style="1230" hidden="1"/>
    <col min="870" max="875" width="16.08984375" style="1230" hidden="1"/>
    <col min="876" max="876" width="6.08984375" style="1230" hidden="1"/>
    <col min="877" max="877" width="3" style="1230" hidden="1"/>
    <col min="878" max="1117" width="8.6328125" style="1230" hidden="1"/>
    <col min="1118" max="1123" width="14.90625" style="1230" hidden="1"/>
    <col min="1124" max="1125" width="15.90625" style="1230" hidden="1"/>
    <col min="1126" max="1131" width="16.08984375" style="1230" hidden="1"/>
    <col min="1132" max="1132" width="6.08984375" style="1230" hidden="1"/>
    <col min="1133" max="1133" width="3" style="1230" hidden="1"/>
    <col min="1134" max="1373" width="8.6328125" style="1230" hidden="1"/>
    <col min="1374" max="1379" width="14.90625" style="1230" hidden="1"/>
    <col min="1380" max="1381" width="15.90625" style="1230" hidden="1"/>
    <col min="1382" max="1387" width="16.08984375" style="1230" hidden="1"/>
    <col min="1388" max="1388" width="6.08984375" style="1230" hidden="1"/>
    <col min="1389" max="1389" width="3" style="1230" hidden="1"/>
    <col min="1390" max="1629" width="8.6328125" style="1230" hidden="1"/>
    <col min="1630" max="1635" width="14.90625" style="1230" hidden="1"/>
    <col min="1636" max="1637" width="15.90625" style="1230" hidden="1"/>
    <col min="1638" max="1643" width="16.08984375" style="1230" hidden="1"/>
    <col min="1644" max="1644" width="6.08984375" style="1230" hidden="1"/>
    <col min="1645" max="1645" width="3" style="1230" hidden="1"/>
    <col min="1646" max="1885" width="8.6328125" style="1230" hidden="1"/>
    <col min="1886" max="1891" width="14.90625" style="1230" hidden="1"/>
    <col min="1892" max="1893" width="15.90625" style="1230" hidden="1"/>
    <col min="1894" max="1899" width="16.08984375" style="1230" hidden="1"/>
    <col min="1900" max="1900" width="6.08984375" style="1230" hidden="1"/>
    <col min="1901" max="1901" width="3" style="1230" hidden="1"/>
    <col min="1902" max="2141" width="8.6328125" style="1230" hidden="1"/>
    <col min="2142" max="2147" width="14.90625" style="1230" hidden="1"/>
    <col min="2148" max="2149" width="15.90625" style="1230" hidden="1"/>
    <col min="2150" max="2155" width="16.08984375" style="1230" hidden="1"/>
    <col min="2156" max="2156" width="6.08984375" style="1230" hidden="1"/>
    <col min="2157" max="2157" width="3" style="1230" hidden="1"/>
    <col min="2158" max="2397" width="8.6328125" style="1230" hidden="1"/>
    <col min="2398" max="2403" width="14.90625" style="1230" hidden="1"/>
    <col min="2404" max="2405" width="15.90625" style="1230" hidden="1"/>
    <col min="2406" max="2411" width="16.08984375" style="1230" hidden="1"/>
    <col min="2412" max="2412" width="6.08984375" style="1230" hidden="1"/>
    <col min="2413" max="2413" width="3" style="1230" hidden="1"/>
    <col min="2414" max="2653" width="8.6328125" style="1230" hidden="1"/>
    <col min="2654" max="2659" width="14.90625" style="1230" hidden="1"/>
    <col min="2660" max="2661" width="15.90625" style="1230" hidden="1"/>
    <col min="2662" max="2667" width="16.08984375" style="1230" hidden="1"/>
    <col min="2668" max="2668" width="6.08984375" style="1230" hidden="1"/>
    <col min="2669" max="2669" width="3" style="1230" hidden="1"/>
    <col min="2670" max="2909" width="8.6328125" style="1230" hidden="1"/>
    <col min="2910" max="2915" width="14.90625" style="1230" hidden="1"/>
    <col min="2916" max="2917" width="15.90625" style="1230" hidden="1"/>
    <col min="2918" max="2923" width="16.08984375" style="1230" hidden="1"/>
    <col min="2924" max="2924" width="6.08984375" style="1230" hidden="1"/>
    <col min="2925" max="2925" width="3" style="1230" hidden="1"/>
    <col min="2926" max="3165" width="8.6328125" style="1230" hidden="1"/>
    <col min="3166" max="3171" width="14.90625" style="1230" hidden="1"/>
    <col min="3172" max="3173" width="15.90625" style="1230" hidden="1"/>
    <col min="3174" max="3179" width="16.08984375" style="1230" hidden="1"/>
    <col min="3180" max="3180" width="6.08984375" style="1230" hidden="1"/>
    <col min="3181" max="3181" width="3" style="1230" hidden="1"/>
    <col min="3182" max="3421" width="8.6328125" style="1230" hidden="1"/>
    <col min="3422" max="3427" width="14.90625" style="1230" hidden="1"/>
    <col min="3428" max="3429" width="15.90625" style="1230" hidden="1"/>
    <col min="3430" max="3435" width="16.08984375" style="1230" hidden="1"/>
    <col min="3436" max="3436" width="6.08984375" style="1230" hidden="1"/>
    <col min="3437" max="3437" width="3" style="1230" hidden="1"/>
    <col min="3438" max="3677" width="8.6328125" style="1230" hidden="1"/>
    <col min="3678" max="3683" width="14.90625" style="1230" hidden="1"/>
    <col min="3684" max="3685" width="15.90625" style="1230" hidden="1"/>
    <col min="3686" max="3691" width="16.08984375" style="1230" hidden="1"/>
    <col min="3692" max="3692" width="6.08984375" style="1230" hidden="1"/>
    <col min="3693" max="3693" width="3" style="1230" hidden="1"/>
    <col min="3694" max="3933" width="8.6328125" style="1230" hidden="1"/>
    <col min="3934" max="3939" width="14.90625" style="1230" hidden="1"/>
    <col min="3940" max="3941" width="15.90625" style="1230" hidden="1"/>
    <col min="3942" max="3947" width="16.08984375" style="1230" hidden="1"/>
    <col min="3948" max="3948" width="6.08984375" style="1230" hidden="1"/>
    <col min="3949" max="3949" width="3" style="1230" hidden="1"/>
    <col min="3950" max="4189" width="8.6328125" style="1230" hidden="1"/>
    <col min="4190" max="4195" width="14.90625" style="1230" hidden="1"/>
    <col min="4196" max="4197" width="15.90625" style="1230" hidden="1"/>
    <col min="4198" max="4203" width="16.08984375" style="1230" hidden="1"/>
    <col min="4204" max="4204" width="6.08984375" style="1230" hidden="1"/>
    <col min="4205" max="4205" width="3" style="1230" hidden="1"/>
    <col min="4206" max="4445" width="8.6328125" style="1230" hidden="1"/>
    <col min="4446" max="4451" width="14.90625" style="1230" hidden="1"/>
    <col min="4452" max="4453" width="15.90625" style="1230" hidden="1"/>
    <col min="4454" max="4459" width="16.08984375" style="1230" hidden="1"/>
    <col min="4460" max="4460" width="6.08984375" style="1230" hidden="1"/>
    <col min="4461" max="4461" width="3" style="1230" hidden="1"/>
    <col min="4462" max="4701" width="8.6328125" style="1230" hidden="1"/>
    <col min="4702" max="4707" width="14.90625" style="1230" hidden="1"/>
    <col min="4708" max="4709" width="15.90625" style="1230" hidden="1"/>
    <col min="4710" max="4715" width="16.08984375" style="1230" hidden="1"/>
    <col min="4716" max="4716" width="6.08984375" style="1230" hidden="1"/>
    <col min="4717" max="4717" width="3" style="1230" hidden="1"/>
    <col min="4718" max="4957" width="8.6328125" style="1230" hidden="1"/>
    <col min="4958" max="4963" width="14.90625" style="1230" hidden="1"/>
    <col min="4964" max="4965" width="15.90625" style="1230" hidden="1"/>
    <col min="4966" max="4971" width="16.08984375" style="1230" hidden="1"/>
    <col min="4972" max="4972" width="6.08984375" style="1230" hidden="1"/>
    <col min="4973" max="4973" width="3" style="1230" hidden="1"/>
    <col min="4974" max="5213" width="8.6328125" style="1230" hidden="1"/>
    <col min="5214" max="5219" width="14.90625" style="1230" hidden="1"/>
    <col min="5220" max="5221" width="15.90625" style="1230" hidden="1"/>
    <col min="5222" max="5227" width="16.08984375" style="1230" hidden="1"/>
    <col min="5228" max="5228" width="6.08984375" style="1230" hidden="1"/>
    <col min="5229" max="5229" width="3" style="1230" hidden="1"/>
    <col min="5230" max="5469" width="8.6328125" style="1230" hidden="1"/>
    <col min="5470" max="5475" width="14.90625" style="1230" hidden="1"/>
    <col min="5476" max="5477" width="15.90625" style="1230" hidden="1"/>
    <col min="5478" max="5483" width="16.08984375" style="1230" hidden="1"/>
    <col min="5484" max="5484" width="6.08984375" style="1230" hidden="1"/>
    <col min="5485" max="5485" width="3" style="1230" hidden="1"/>
    <col min="5486" max="5725" width="8.6328125" style="1230" hidden="1"/>
    <col min="5726" max="5731" width="14.90625" style="1230" hidden="1"/>
    <col min="5732" max="5733" width="15.90625" style="1230" hidden="1"/>
    <col min="5734" max="5739" width="16.08984375" style="1230" hidden="1"/>
    <col min="5740" max="5740" width="6.08984375" style="1230" hidden="1"/>
    <col min="5741" max="5741" width="3" style="1230" hidden="1"/>
    <col min="5742" max="5981" width="8.6328125" style="1230" hidden="1"/>
    <col min="5982" max="5987" width="14.90625" style="1230" hidden="1"/>
    <col min="5988" max="5989" width="15.90625" style="1230" hidden="1"/>
    <col min="5990" max="5995" width="16.08984375" style="1230" hidden="1"/>
    <col min="5996" max="5996" width="6.08984375" style="1230" hidden="1"/>
    <col min="5997" max="5997" width="3" style="1230" hidden="1"/>
    <col min="5998" max="6237" width="8.6328125" style="1230" hidden="1"/>
    <col min="6238" max="6243" width="14.90625" style="1230" hidden="1"/>
    <col min="6244" max="6245" width="15.90625" style="1230" hidden="1"/>
    <col min="6246" max="6251" width="16.08984375" style="1230" hidden="1"/>
    <col min="6252" max="6252" width="6.08984375" style="1230" hidden="1"/>
    <col min="6253" max="6253" width="3" style="1230" hidden="1"/>
    <col min="6254" max="6493" width="8.6328125" style="1230" hidden="1"/>
    <col min="6494" max="6499" width="14.90625" style="1230" hidden="1"/>
    <col min="6500" max="6501" width="15.90625" style="1230" hidden="1"/>
    <col min="6502" max="6507" width="16.08984375" style="1230" hidden="1"/>
    <col min="6508" max="6508" width="6.08984375" style="1230" hidden="1"/>
    <col min="6509" max="6509" width="3" style="1230" hidden="1"/>
    <col min="6510" max="6749" width="8.6328125" style="1230" hidden="1"/>
    <col min="6750" max="6755" width="14.90625" style="1230" hidden="1"/>
    <col min="6756" max="6757" width="15.90625" style="1230" hidden="1"/>
    <col min="6758" max="6763" width="16.08984375" style="1230" hidden="1"/>
    <col min="6764" max="6764" width="6.08984375" style="1230" hidden="1"/>
    <col min="6765" max="6765" width="3" style="1230" hidden="1"/>
    <col min="6766" max="7005" width="8.6328125" style="1230" hidden="1"/>
    <col min="7006" max="7011" width="14.90625" style="1230" hidden="1"/>
    <col min="7012" max="7013" width="15.90625" style="1230" hidden="1"/>
    <col min="7014" max="7019" width="16.08984375" style="1230" hidden="1"/>
    <col min="7020" max="7020" width="6.08984375" style="1230" hidden="1"/>
    <col min="7021" max="7021" width="3" style="1230" hidden="1"/>
    <col min="7022" max="7261" width="8.6328125" style="1230" hidden="1"/>
    <col min="7262" max="7267" width="14.90625" style="1230" hidden="1"/>
    <col min="7268" max="7269" width="15.90625" style="1230" hidden="1"/>
    <col min="7270" max="7275" width="16.08984375" style="1230" hidden="1"/>
    <col min="7276" max="7276" width="6.08984375" style="1230" hidden="1"/>
    <col min="7277" max="7277" width="3" style="1230" hidden="1"/>
    <col min="7278" max="7517" width="8.6328125" style="1230" hidden="1"/>
    <col min="7518" max="7523" width="14.90625" style="1230" hidden="1"/>
    <col min="7524" max="7525" width="15.90625" style="1230" hidden="1"/>
    <col min="7526" max="7531" width="16.08984375" style="1230" hidden="1"/>
    <col min="7532" max="7532" width="6.08984375" style="1230" hidden="1"/>
    <col min="7533" max="7533" width="3" style="1230" hidden="1"/>
    <col min="7534" max="7773" width="8.6328125" style="1230" hidden="1"/>
    <col min="7774" max="7779" width="14.90625" style="1230" hidden="1"/>
    <col min="7780" max="7781" width="15.90625" style="1230" hidden="1"/>
    <col min="7782" max="7787" width="16.08984375" style="1230" hidden="1"/>
    <col min="7788" max="7788" width="6.08984375" style="1230" hidden="1"/>
    <col min="7789" max="7789" width="3" style="1230" hidden="1"/>
    <col min="7790" max="8029" width="8.6328125" style="1230" hidden="1"/>
    <col min="8030" max="8035" width="14.90625" style="1230" hidden="1"/>
    <col min="8036" max="8037" width="15.90625" style="1230" hidden="1"/>
    <col min="8038" max="8043" width="16.08984375" style="1230" hidden="1"/>
    <col min="8044" max="8044" width="6.08984375" style="1230" hidden="1"/>
    <col min="8045" max="8045" width="3" style="1230" hidden="1"/>
    <col min="8046" max="8285" width="8.6328125" style="1230" hidden="1"/>
    <col min="8286" max="8291" width="14.90625" style="1230" hidden="1"/>
    <col min="8292" max="8293" width="15.90625" style="1230" hidden="1"/>
    <col min="8294" max="8299" width="16.08984375" style="1230" hidden="1"/>
    <col min="8300" max="8300" width="6.08984375" style="1230" hidden="1"/>
    <col min="8301" max="8301" width="3" style="1230" hidden="1"/>
    <col min="8302" max="8541" width="8.6328125" style="1230" hidden="1"/>
    <col min="8542" max="8547" width="14.90625" style="1230" hidden="1"/>
    <col min="8548" max="8549" width="15.90625" style="1230" hidden="1"/>
    <col min="8550" max="8555" width="16.08984375" style="1230" hidden="1"/>
    <col min="8556" max="8556" width="6.08984375" style="1230" hidden="1"/>
    <col min="8557" max="8557" width="3" style="1230" hidden="1"/>
    <col min="8558" max="8797" width="8.6328125" style="1230" hidden="1"/>
    <col min="8798" max="8803" width="14.90625" style="1230" hidden="1"/>
    <col min="8804" max="8805" width="15.90625" style="1230" hidden="1"/>
    <col min="8806" max="8811" width="16.08984375" style="1230" hidden="1"/>
    <col min="8812" max="8812" width="6.08984375" style="1230" hidden="1"/>
    <col min="8813" max="8813" width="3" style="1230" hidden="1"/>
    <col min="8814" max="9053" width="8.6328125" style="1230" hidden="1"/>
    <col min="9054" max="9059" width="14.90625" style="1230" hidden="1"/>
    <col min="9060" max="9061" width="15.90625" style="1230" hidden="1"/>
    <col min="9062" max="9067" width="16.08984375" style="1230" hidden="1"/>
    <col min="9068" max="9068" width="6.08984375" style="1230" hidden="1"/>
    <col min="9069" max="9069" width="3" style="1230" hidden="1"/>
    <col min="9070" max="9309" width="8.6328125" style="1230" hidden="1"/>
    <col min="9310" max="9315" width="14.90625" style="1230" hidden="1"/>
    <col min="9316" max="9317" width="15.90625" style="1230" hidden="1"/>
    <col min="9318" max="9323" width="16.08984375" style="1230" hidden="1"/>
    <col min="9324" max="9324" width="6.08984375" style="1230" hidden="1"/>
    <col min="9325" max="9325" width="3" style="1230" hidden="1"/>
    <col min="9326" max="9565" width="8.6328125" style="1230" hidden="1"/>
    <col min="9566" max="9571" width="14.90625" style="1230" hidden="1"/>
    <col min="9572" max="9573" width="15.90625" style="1230" hidden="1"/>
    <col min="9574" max="9579" width="16.08984375" style="1230" hidden="1"/>
    <col min="9580" max="9580" width="6.08984375" style="1230" hidden="1"/>
    <col min="9581" max="9581" width="3" style="1230" hidden="1"/>
    <col min="9582" max="9821" width="8.6328125" style="1230" hidden="1"/>
    <col min="9822" max="9827" width="14.90625" style="1230" hidden="1"/>
    <col min="9828" max="9829" width="15.90625" style="1230" hidden="1"/>
    <col min="9830" max="9835" width="16.08984375" style="1230" hidden="1"/>
    <col min="9836" max="9836" width="6.08984375" style="1230" hidden="1"/>
    <col min="9837" max="9837" width="3" style="1230" hidden="1"/>
    <col min="9838" max="10077" width="8.6328125" style="1230" hidden="1"/>
    <col min="10078" max="10083" width="14.90625" style="1230" hidden="1"/>
    <col min="10084" max="10085" width="15.90625" style="1230" hidden="1"/>
    <col min="10086" max="10091" width="16.08984375" style="1230" hidden="1"/>
    <col min="10092" max="10092" width="6.08984375" style="1230" hidden="1"/>
    <col min="10093" max="10093" width="3" style="1230" hidden="1"/>
    <col min="10094" max="10333" width="8.6328125" style="1230" hidden="1"/>
    <col min="10334" max="10339" width="14.90625" style="1230" hidden="1"/>
    <col min="10340" max="10341" width="15.90625" style="1230" hidden="1"/>
    <col min="10342" max="10347" width="16.08984375" style="1230" hidden="1"/>
    <col min="10348" max="10348" width="6.08984375" style="1230" hidden="1"/>
    <col min="10349" max="10349" width="3" style="1230" hidden="1"/>
    <col min="10350" max="10589" width="8.6328125" style="1230" hidden="1"/>
    <col min="10590" max="10595" width="14.90625" style="1230" hidden="1"/>
    <col min="10596" max="10597" width="15.90625" style="1230" hidden="1"/>
    <col min="10598" max="10603" width="16.08984375" style="1230" hidden="1"/>
    <col min="10604" max="10604" width="6.08984375" style="1230" hidden="1"/>
    <col min="10605" max="10605" width="3" style="1230" hidden="1"/>
    <col min="10606" max="10845" width="8.6328125" style="1230" hidden="1"/>
    <col min="10846" max="10851" width="14.90625" style="1230" hidden="1"/>
    <col min="10852" max="10853" width="15.90625" style="1230" hidden="1"/>
    <col min="10854" max="10859" width="16.08984375" style="1230" hidden="1"/>
    <col min="10860" max="10860" width="6.08984375" style="1230" hidden="1"/>
    <col min="10861" max="10861" width="3" style="1230" hidden="1"/>
    <col min="10862" max="11101" width="8.6328125" style="1230" hidden="1"/>
    <col min="11102" max="11107" width="14.90625" style="1230" hidden="1"/>
    <col min="11108" max="11109" width="15.90625" style="1230" hidden="1"/>
    <col min="11110" max="11115" width="16.08984375" style="1230" hidden="1"/>
    <col min="11116" max="11116" width="6.08984375" style="1230" hidden="1"/>
    <col min="11117" max="11117" width="3" style="1230" hidden="1"/>
    <col min="11118" max="11357" width="8.6328125" style="1230" hidden="1"/>
    <col min="11358" max="11363" width="14.90625" style="1230" hidden="1"/>
    <col min="11364" max="11365" width="15.90625" style="1230" hidden="1"/>
    <col min="11366" max="11371" width="16.08984375" style="1230" hidden="1"/>
    <col min="11372" max="11372" width="6.08984375" style="1230" hidden="1"/>
    <col min="11373" max="11373" width="3" style="1230" hidden="1"/>
    <col min="11374" max="11613" width="8.6328125" style="1230" hidden="1"/>
    <col min="11614" max="11619" width="14.90625" style="1230" hidden="1"/>
    <col min="11620" max="11621" width="15.90625" style="1230" hidden="1"/>
    <col min="11622" max="11627" width="16.08984375" style="1230" hidden="1"/>
    <col min="11628" max="11628" width="6.08984375" style="1230" hidden="1"/>
    <col min="11629" max="11629" width="3" style="1230" hidden="1"/>
    <col min="11630" max="11869" width="8.6328125" style="1230" hidden="1"/>
    <col min="11870" max="11875" width="14.90625" style="1230" hidden="1"/>
    <col min="11876" max="11877" width="15.90625" style="1230" hidden="1"/>
    <col min="11878" max="11883" width="16.08984375" style="1230" hidden="1"/>
    <col min="11884" max="11884" width="6.08984375" style="1230" hidden="1"/>
    <col min="11885" max="11885" width="3" style="1230" hidden="1"/>
    <col min="11886" max="12125" width="8.6328125" style="1230" hidden="1"/>
    <col min="12126" max="12131" width="14.90625" style="1230" hidden="1"/>
    <col min="12132" max="12133" width="15.90625" style="1230" hidden="1"/>
    <col min="12134" max="12139" width="16.08984375" style="1230" hidden="1"/>
    <col min="12140" max="12140" width="6.08984375" style="1230" hidden="1"/>
    <col min="12141" max="12141" width="3" style="1230" hidden="1"/>
    <col min="12142" max="12381" width="8.6328125" style="1230" hidden="1"/>
    <col min="12382" max="12387" width="14.90625" style="1230" hidden="1"/>
    <col min="12388" max="12389" width="15.90625" style="1230" hidden="1"/>
    <col min="12390" max="12395" width="16.08984375" style="1230" hidden="1"/>
    <col min="12396" max="12396" width="6.08984375" style="1230" hidden="1"/>
    <col min="12397" max="12397" width="3" style="1230" hidden="1"/>
    <col min="12398" max="12637" width="8.6328125" style="1230" hidden="1"/>
    <col min="12638" max="12643" width="14.90625" style="1230" hidden="1"/>
    <col min="12644" max="12645" width="15.90625" style="1230" hidden="1"/>
    <col min="12646" max="12651" width="16.08984375" style="1230" hidden="1"/>
    <col min="12652" max="12652" width="6.08984375" style="1230" hidden="1"/>
    <col min="12653" max="12653" width="3" style="1230" hidden="1"/>
    <col min="12654" max="12893" width="8.6328125" style="1230" hidden="1"/>
    <col min="12894" max="12899" width="14.90625" style="1230" hidden="1"/>
    <col min="12900" max="12901" width="15.90625" style="1230" hidden="1"/>
    <col min="12902" max="12907" width="16.08984375" style="1230" hidden="1"/>
    <col min="12908" max="12908" width="6.08984375" style="1230" hidden="1"/>
    <col min="12909" max="12909" width="3" style="1230" hidden="1"/>
    <col min="12910" max="13149" width="8.6328125" style="1230" hidden="1"/>
    <col min="13150" max="13155" width="14.90625" style="1230" hidden="1"/>
    <col min="13156" max="13157" width="15.90625" style="1230" hidden="1"/>
    <col min="13158" max="13163" width="16.08984375" style="1230" hidden="1"/>
    <col min="13164" max="13164" width="6.08984375" style="1230" hidden="1"/>
    <col min="13165" max="13165" width="3" style="1230" hidden="1"/>
    <col min="13166" max="13405" width="8.6328125" style="1230" hidden="1"/>
    <col min="13406" max="13411" width="14.90625" style="1230" hidden="1"/>
    <col min="13412" max="13413" width="15.90625" style="1230" hidden="1"/>
    <col min="13414" max="13419" width="16.08984375" style="1230" hidden="1"/>
    <col min="13420" max="13420" width="6.08984375" style="1230" hidden="1"/>
    <col min="13421" max="13421" width="3" style="1230" hidden="1"/>
    <col min="13422" max="13661" width="8.6328125" style="1230" hidden="1"/>
    <col min="13662" max="13667" width="14.90625" style="1230" hidden="1"/>
    <col min="13668" max="13669" width="15.90625" style="1230" hidden="1"/>
    <col min="13670" max="13675" width="16.08984375" style="1230" hidden="1"/>
    <col min="13676" max="13676" width="6.08984375" style="1230" hidden="1"/>
    <col min="13677" max="13677" width="3" style="1230" hidden="1"/>
    <col min="13678" max="13917" width="8.6328125" style="1230" hidden="1"/>
    <col min="13918" max="13923" width="14.90625" style="1230" hidden="1"/>
    <col min="13924" max="13925" width="15.90625" style="1230" hidden="1"/>
    <col min="13926" max="13931" width="16.08984375" style="1230" hidden="1"/>
    <col min="13932" max="13932" width="6.08984375" style="1230" hidden="1"/>
    <col min="13933" max="13933" width="3" style="1230" hidden="1"/>
    <col min="13934" max="14173" width="8.6328125" style="1230" hidden="1"/>
    <col min="14174" max="14179" width="14.90625" style="1230" hidden="1"/>
    <col min="14180" max="14181" width="15.90625" style="1230" hidden="1"/>
    <col min="14182" max="14187" width="16.08984375" style="1230" hidden="1"/>
    <col min="14188" max="14188" width="6.08984375" style="1230" hidden="1"/>
    <col min="14189" max="14189" width="3" style="1230" hidden="1"/>
    <col min="14190" max="14429" width="8.6328125" style="1230" hidden="1"/>
    <col min="14430" max="14435" width="14.90625" style="1230" hidden="1"/>
    <col min="14436" max="14437" width="15.90625" style="1230" hidden="1"/>
    <col min="14438" max="14443" width="16.08984375" style="1230" hidden="1"/>
    <col min="14444" max="14444" width="6.08984375" style="1230" hidden="1"/>
    <col min="14445" max="14445" width="3" style="1230" hidden="1"/>
    <col min="14446" max="14685" width="8.6328125" style="1230" hidden="1"/>
    <col min="14686" max="14691" width="14.90625" style="1230" hidden="1"/>
    <col min="14692" max="14693" width="15.90625" style="1230" hidden="1"/>
    <col min="14694" max="14699" width="16.08984375" style="1230" hidden="1"/>
    <col min="14700" max="14700" width="6.08984375" style="1230" hidden="1"/>
    <col min="14701" max="14701" width="3" style="1230" hidden="1"/>
    <col min="14702" max="14941" width="8.6328125" style="1230" hidden="1"/>
    <col min="14942" max="14947" width="14.90625" style="1230" hidden="1"/>
    <col min="14948" max="14949" width="15.90625" style="1230" hidden="1"/>
    <col min="14950" max="14955" width="16.08984375" style="1230" hidden="1"/>
    <col min="14956" max="14956" width="6.08984375" style="1230" hidden="1"/>
    <col min="14957" max="14957" width="3" style="1230" hidden="1"/>
    <col min="14958" max="15197" width="8.6328125" style="1230" hidden="1"/>
    <col min="15198" max="15203" width="14.90625" style="1230" hidden="1"/>
    <col min="15204" max="15205" width="15.90625" style="1230" hidden="1"/>
    <col min="15206" max="15211" width="16.08984375" style="1230" hidden="1"/>
    <col min="15212" max="15212" width="6.08984375" style="1230" hidden="1"/>
    <col min="15213" max="15213" width="3" style="1230" hidden="1"/>
    <col min="15214" max="15453" width="8.6328125" style="1230" hidden="1"/>
    <col min="15454" max="15459" width="14.90625" style="1230" hidden="1"/>
    <col min="15460" max="15461" width="15.90625" style="1230" hidden="1"/>
    <col min="15462" max="15467" width="16.08984375" style="1230" hidden="1"/>
    <col min="15468" max="15468" width="6.08984375" style="1230" hidden="1"/>
    <col min="15469" max="15469" width="3" style="1230" hidden="1"/>
    <col min="15470" max="15709" width="8.6328125" style="1230" hidden="1"/>
    <col min="15710" max="15715" width="14.90625" style="1230" hidden="1"/>
    <col min="15716" max="15717" width="15.90625" style="1230" hidden="1"/>
    <col min="15718" max="15723" width="16.08984375" style="1230" hidden="1"/>
    <col min="15724" max="15724" width="6.08984375" style="1230" hidden="1"/>
    <col min="15725" max="15725" width="3" style="1230" hidden="1"/>
    <col min="15726" max="15965" width="8.6328125" style="1230" hidden="1"/>
    <col min="15966" max="15971" width="14.90625" style="1230" hidden="1"/>
    <col min="15972" max="15973" width="15.90625" style="1230" hidden="1"/>
    <col min="15974" max="15979" width="16.08984375" style="1230" hidden="1"/>
    <col min="15980" max="15980" width="6.08984375" style="1230" hidden="1"/>
    <col min="15981" max="15981" width="3" style="1230" hidden="1"/>
    <col min="15982" max="16221" width="8.6328125" style="1230" hidden="1"/>
    <col min="16222" max="16227" width="14.90625" style="1230" hidden="1"/>
    <col min="16228" max="16229" width="15.90625" style="1230" hidden="1"/>
    <col min="16230" max="16235" width="16.08984375" style="1230" hidden="1"/>
    <col min="16236" max="16236" width="6.08984375" style="1230" hidden="1"/>
    <col min="16237" max="16237" width="3" style="1230" hidden="1"/>
    <col min="16238" max="16384" width="8.6328125" style="1230" hidden="1"/>
  </cols>
  <sheetData>
    <row r="1" spans="1:143" ht="42.75" customHeight="1" x14ac:dyDescent="0.2">
      <c r="A1" s="1290"/>
      <c r="B1" s="1289"/>
      <c r="DD1" s="1230"/>
      <c r="DE1" s="1230"/>
    </row>
    <row r="2" spans="1:143" ht="25.5" customHeight="1" x14ac:dyDescent="0.2">
      <c r="A2" s="1288"/>
      <c r="C2" s="1288"/>
      <c r="O2" s="1288"/>
      <c r="P2" s="1288"/>
      <c r="Q2" s="1288"/>
      <c r="R2" s="1288"/>
      <c r="S2" s="1288"/>
      <c r="T2" s="1288"/>
      <c r="U2" s="1288"/>
      <c r="V2" s="1288"/>
      <c r="W2" s="1288"/>
      <c r="X2" s="1288"/>
      <c r="Y2" s="1288"/>
      <c r="Z2" s="1288"/>
      <c r="AA2" s="1288"/>
      <c r="AB2" s="1288"/>
      <c r="AC2" s="1288"/>
      <c r="AD2" s="1288"/>
      <c r="AE2" s="1288"/>
      <c r="AF2" s="1288"/>
      <c r="AG2" s="1288"/>
      <c r="AH2" s="1288"/>
      <c r="AI2" s="1288"/>
      <c r="AU2" s="1288"/>
      <c r="BG2" s="1288"/>
      <c r="BS2" s="1288"/>
      <c r="CE2" s="1288"/>
      <c r="CQ2" s="1288"/>
      <c r="DD2" s="1230"/>
      <c r="DE2" s="1230"/>
    </row>
    <row r="3" spans="1:143" ht="25.5" customHeight="1" x14ac:dyDescent="0.2">
      <c r="A3" s="1288"/>
      <c r="C3" s="1288"/>
      <c r="O3" s="1288"/>
      <c r="P3" s="1288"/>
      <c r="Q3" s="1288"/>
      <c r="R3" s="1288"/>
      <c r="S3" s="1288"/>
      <c r="T3" s="1288"/>
      <c r="U3" s="1288"/>
      <c r="V3" s="1288"/>
      <c r="W3" s="1288"/>
      <c r="X3" s="1288"/>
      <c r="Y3" s="1288"/>
      <c r="Z3" s="1288"/>
      <c r="AA3" s="1288"/>
      <c r="AB3" s="1288"/>
      <c r="AC3" s="1288"/>
      <c r="AD3" s="1288"/>
      <c r="AE3" s="1288"/>
      <c r="AF3" s="1288"/>
      <c r="AG3" s="1288"/>
      <c r="AH3" s="1288"/>
      <c r="AI3" s="1288"/>
      <c r="AU3" s="1288"/>
      <c r="BG3" s="1288"/>
      <c r="BS3" s="1288"/>
      <c r="CE3" s="1288"/>
      <c r="CQ3" s="1288"/>
      <c r="DD3" s="1230"/>
      <c r="DE3" s="1230"/>
    </row>
    <row r="4" spans="1:143" s="279" customFormat="1" ht="13" x14ac:dyDescent="0.2">
      <c r="A4" s="1288"/>
      <c r="B4" s="1288"/>
      <c r="C4" s="1288"/>
      <c r="D4" s="1288"/>
      <c r="E4" s="1288"/>
      <c r="F4" s="1288"/>
      <c r="G4" s="1288"/>
      <c r="H4" s="1288"/>
      <c r="I4" s="1288"/>
      <c r="J4" s="1288"/>
      <c r="K4" s="1288"/>
      <c r="L4" s="1288"/>
      <c r="M4" s="1288"/>
      <c r="N4" s="1288"/>
      <c r="O4" s="1288"/>
      <c r="P4" s="1288"/>
      <c r="Q4" s="1288"/>
      <c r="R4" s="1288"/>
      <c r="S4" s="1288"/>
      <c r="T4" s="1288"/>
      <c r="U4" s="1288"/>
      <c r="V4" s="1288"/>
      <c r="W4" s="1288"/>
      <c r="X4" s="1288"/>
      <c r="Y4" s="1288"/>
      <c r="Z4" s="1288"/>
      <c r="AA4" s="1288"/>
      <c r="AB4" s="1288"/>
      <c r="AC4" s="1288"/>
      <c r="AD4" s="1288"/>
      <c r="AE4" s="1288"/>
      <c r="AF4" s="1288"/>
      <c r="AG4" s="1288"/>
      <c r="AH4" s="1288"/>
      <c r="AI4" s="1288"/>
      <c r="AJ4" s="1288"/>
      <c r="AK4" s="1288"/>
      <c r="AL4" s="1288"/>
      <c r="AM4" s="1288"/>
      <c r="AN4" s="1288"/>
      <c r="AO4" s="1288"/>
      <c r="AP4" s="1288"/>
      <c r="AQ4" s="1288"/>
      <c r="AR4" s="1288"/>
      <c r="AS4" s="1288"/>
      <c r="AT4" s="1288"/>
      <c r="AU4" s="1288"/>
      <c r="AV4" s="1288"/>
      <c r="AW4" s="1288"/>
      <c r="AX4" s="1288"/>
      <c r="AY4" s="1288"/>
      <c r="AZ4" s="1288"/>
      <c r="BA4" s="1288"/>
      <c r="BB4" s="1288"/>
      <c r="BC4" s="1288"/>
      <c r="BD4" s="1288"/>
      <c r="BE4" s="1288"/>
      <c r="BF4" s="1288"/>
      <c r="BG4" s="1288"/>
      <c r="BH4" s="1288"/>
      <c r="BI4" s="1288"/>
      <c r="BJ4" s="1288"/>
      <c r="BK4" s="1288"/>
      <c r="BL4" s="1288"/>
      <c r="BM4" s="1288"/>
      <c r="BN4" s="1288"/>
      <c r="BO4" s="1288"/>
      <c r="BP4" s="1288"/>
      <c r="BQ4" s="1288"/>
      <c r="BR4" s="1288"/>
      <c r="BS4" s="1288"/>
      <c r="BT4" s="1288"/>
      <c r="BU4" s="1288"/>
      <c r="BV4" s="1288"/>
      <c r="BW4" s="1288"/>
      <c r="BX4" s="1288"/>
      <c r="BY4" s="1288"/>
      <c r="BZ4" s="1288"/>
      <c r="CA4" s="1288"/>
      <c r="CB4" s="1288"/>
      <c r="CC4" s="1288"/>
      <c r="CD4" s="1288"/>
      <c r="CE4" s="1288"/>
      <c r="CF4" s="1288"/>
      <c r="CG4" s="1288"/>
      <c r="CH4" s="1288"/>
      <c r="CI4" s="1288"/>
      <c r="CJ4" s="1288"/>
      <c r="CK4" s="1288"/>
      <c r="CL4" s="1288"/>
      <c r="CM4" s="1288"/>
      <c r="CN4" s="1288"/>
      <c r="CO4" s="1288"/>
      <c r="CP4" s="1288"/>
      <c r="CQ4" s="1288"/>
      <c r="CR4" s="1288"/>
      <c r="CS4" s="1288"/>
      <c r="CT4" s="1288"/>
      <c r="CU4" s="1288"/>
      <c r="CV4" s="1288"/>
      <c r="CW4" s="1288"/>
      <c r="CX4" s="1288"/>
      <c r="CY4" s="1288"/>
      <c r="CZ4" s="1288"/>
      <c r="DA4" s="1288"/>
      <c r="DB4" s="1288"/>
      <c r="DC4" s="1288"/>
      <c r="DD4" s="1288"/>
      <c r="DE4" s="1288"/>
      <c r="DF4" s="280"/>
      <c r="DG4" s="280"/>
      <c r="DH4" s="280"/>
      <c r="DI4" s="280"/>
      <c r="DJ4" s="280"/>
      <c r="DK4" s="280"/>
      <c r="DL4" s="280"/>
      <c r="DM4" s="280"/>
      <c r="DN4" s="280"/>
      <c r="DO4" s="280"/>
      <c r="DP4" s="280"/>
      <c r="DQ4" s="280"/>
      <c r="DR4" s="280"/>
      <c r="DS4" s="280"/>
      <c r="DT4" s="280"/>
      <c r="DU4" s="280"/>
      <c r="DV4" s="280"/>
      <c r="DW4" s="280"/>
    </row>
    <row r="5" spans="1:143" s="279" customFormat="1" ht="13" x14ac:dyDescent="0.2">
      <c r="A5" s="1288"/>
      <c r="B5" s="1288"/>
      <c r="C5" s="1288"/>
      <c r="D5" s="1288"/>
      <c r="E5" s="1288"/>
      <c r="F5" s="1288"/>
      <c r="G5" s="1288"/>
      <c r="H5" s="1288"/>
      <c r="I5" s="1288"/>
      <c r="J5" s="1288"/>
      <c r="K5" s="1288"/>
      <c r="L5" s="1288"/>
      <c r="M5" s="1288"/>
      <c r="N5" s="1288"/>
      <c r="O5" s="1288"/>
      <c r="P5" s="1288"/>
      <c r="Q5" s="1288"/>
      <c r="R5" s="1288"/>
      <c r="S5" s="1288"/>
      <c r="T5" s="1288"/>
      <c r="U5" s="1288"/>
      <c r="V5" s="1288"/>
      <c r="W5" s="1288"/>
      <c r="X5" s="1288"/>
      <c r="Y5" s="1288"/>
      <c r="Z5" s="1288"/>
      <c r="AA5" s="1288"/>
      <c r="AB5" s="1288"/>
      <c r="AC5" s="1288"/>
      <c r="AD5" s="1288"/>
      <c r="AE5" s="1288"/>
      <c r="AF5" s="1288"/>
      <c r="AG5" s="1288"/>
      <c r="AH5" s="1288"/>
      <c r="AI5" s="1288"/>
      <c r="AJ5" s="1288"/>
      <c r="AK5" s="1288"/>
      <c r="AL5" s="1288"/>
      <c r="AM5" s="1288"/>
      <c r="AN5" s="1288"/>
      <c r="AO5" s="1288"/>
      <c r="AP5" s="1288"/>
      <c r="AQ5" s="1288"/>
      <c r="AR5" s="1288"/>
      <c r="AS5" s="1288"/>
      <c r="AT5" s="1288"/>
      <c r="AU5" s="1288"/>
      <c r="AV5" s="1288"/>
      <c r="AW5" s="1288"/>
      <c r="AX5" s="1288"/>
      <c r="AY5" s="1288"/>
      <c r="AZ5" s="1288"/>
      <c r="BA5" s="1288"/>
      <c r="BB5" s="1288"/>
      <c r="BC5" s="1288"/>
      <c r="BD5" s="1288"/>
      <c r="BE5" s="1288"/>
      <c r="BF5" s="1288"/>
      <c r="BG5" s="1288"/>
      <c r="BH5" s="1288"/>
      <c r="BI5" s="1288"/>
      <c r="BJ5" s="1288"/>
      <c r="BK5" s="1288"/>
      <c r="BL5" s="1288"/>
      <c r="BM5" s="1288"/>
      <c r="BN5" s="1288"/>
      <c r="BO5" s="1288"/>
      <c r="BP5" s="1288"/>
      <c r="BQ5" s="1288"/>
      <c r="BR5" s="1288"/>
      <c r="BS5" s="1288"/>
      <c r="BT5" s="1288"/>
      <c r="BU5" s="1288"/>
      <c r="BV5" s="1288"/>
      <c r="BW5" s="1288"/>
      <c r="BX5" s="1288"/>
      <c r="BY5" s="1288"/>
      <c r="BZ5" s="1288"/>
      <c r="CA5" s="1288"/>
      <c r="CB5" s="1288"/>
      <c r="CC5" s="1288"/>
      <c r="CD5" s="1288"/>
      <c r="CE5" s="1288"/>
      <c r="CF5" s="1288"/>
      <c r="CG5" s="1288"/>
      <c r="CH5" s="1288"/>
      <c r="CI5" s="1288"/>
      <c r="CJ5" s="1288"/>
      <c r="CK5" s="1288"/>
      <c r="CL5" s="1288"/>
      <c r="CM5" s="1288"/>
      <c r="CN5" s="1288"/>
      <c r="CO5" s="1288"/>
      <c r="CP5" s="1288"/>
      <c r="CQ5" s="1288"/>
      <c r="CR5" s="1288"/>
      <c r="CS5" s="1288"/>
      <c r="CT5" s="1288"/>
      <c r="CU5" s="1288"/>
      <c r="CV5" s="1288"/>
      <c r="CW5" s="1288"/>
      <c r="CX5" s="1288"/>
      <c r="CY5" s="1288"/>
      <c r="CZ5" s="1288"/>
      <c r="DA5" s="1288"/>
      <c r="DB5" s="1288"/>
      <c r="DC5" s="1288"/>
      <c r="DD5" s="1288"/>
      <c r="DE5" s="1288"/>
      <c r="DF5" s="280"/>
      <c r="DG5" s="280"/>
      <c r="DH5" s="280"/>
      <c r="DI5" s="280"/>
      <c r="DJ5" s="280"/>
      <c r="DK5" s="280"/>
      <c r="DL5" s="280"/>
      <c r="DM5" s="280"/>
      <c r="DN5" s="280"/>
      <c r="DO5" s="280"/>
      <c r="DP5" s="280"/>
      <c r="DQ5" s="280"/>
      <c r="DR5" s="280"/>
      <c r="DS5" s="280"/>
      <c r="DT5" s="280"/>
      <c r="DU5" s="280"/>
      <c r="DV5" s="280"/>
      <c r="DW5" s="280"/>
    </row>
    <row r="6" spans="1:143" s="279" customFormat="1" ht="13" x14ac:dyDescent="0.2">
      <c r="A6" s="1288"/>
      <c r="B6" s="1288"/>
      <c r="C6" s="1288"/>
      <c r="D6" s="1288"/>
      <c r="E6" s="1288"/>
      <c r="F6" s="1288"/>
      <c r="G6" s="1288"/>
      <c r="H6" s="1288"/>
      <c r="I6" s="1288"/>
      <c r="J6" s="1288"/>
      <c r="K6" s="1288"/>
      <c r="L6" s="1288"/>
      <c r="M6" s="1288"/>
      <c r="N6" s="1288"/>
      <c r="O6" s="1288"/>
      <c r="P6" s="1288"/>
      <c r="Q6" s="1288"/>
      <c r="R6" s="1288"/>
      <c r="S6" s="1288"/>
      <c r="T6" s="1288"/>
      <c r="U6" s="1288"/>
      <c r="V6" s="1288"/>
      <c r="W6" s="1288"/>
      <c r="X6" s="1288"/>
      <c r="Y6" s="1288"/>
      <c r="Z6" s="1288"/>
      <c r="AA6" s="1288"/>
      <c r="AB6" s="1288"/>
      <c r="AC6" s="1288"/>
      <c r="AD6" s="1288"/>
      <c r="AE6" s="1288"/>
      <c r="AF6" s="1288"/>
      <c r="AG6" s="1288"/>
      <c r="AH6" s="1288"/>
      <c r="AI6" s="1288"/>
      <c r="AJ6" s="1288"/>
      <c r="AK6" s="1288"/>
      <c r="AL6" s="1288"/>
      <c r="AM6" s="1288"/>
      <c r="AN6" s="1288"/>
      <c r="AO6" s="1288"/>
      <c r="AP6" s="1288"/>
      <c r="AQ6" s="1288"/>
      <c r="AR6" s="1288"/>
      <c r="AS6" s="1288"/>
      <c r="AT6" s="1288"/>
      <c r="AU6" s="1288"/>
      <c r="AV6" s="1288"/>
      <c r="AW6" s="1288"/>
      <c r="AX6" s="1288"/>
      <c r="AY6" s="1288"/>
      <c r="AZ6" s="1288"/>
      <c r="BA6" s="1288"/>
      <c r="BB6" s="1288"/>
      <c r="BC6" s="1288"/>
      <c r="BD6" s="1288"/>
      <c r="BE6" s="1288"/>
      <c r="BF6" s="1288"/>
      <c r="BG6" s="1288"/>
      <c r="BH6" s="1288"/>
      <c r="BI6" s="1288"/>
      <c r="BJ6" s="1288"/>
      <c r="BK6" s="1288"/>
      <c r="BL6" s="1288"/>
      <c r="BM6" s="1288"/>
      <c r="BN6" s="1288"/>
      <c r="BO6" s="1288"/>
      <c r="BP6" s="1288"/>
      <c r="BQ6" s="1288"/>
      <c r="BR6" s="1288"/>
      <c r="BS6" s="1288"/>
      <c r="BT6" s="1288"/>
      <c r="BU6" s="1288"/>
      <c r="BV6" s="1288"/>
      <c r="BW6" s="1288"/>
      <c r="BX6" s="1288"/>
      <c r="BY6" s="1288"/>
      <c r="BZ6" s="1288"/>
      <c r="CA6" s="1288"/>
      <c r="CB6" s="1288"/>
      <c r="CC6" s="1288"/>
      <c r="CD6" s="1288"/>
      <c r="CE6" s="1288"/>
      <c r="CF6" s="1288"/>
      <c r="CG6" s="1288"/>
      <c r="CH6" s="1288"/>
      <c r="CI6" s="1288"/>
      <c r="CJ6" s="1288"/>
      <c r="CK6" s="1288"/>
      <c r="CL6" s="1288"/>
      <c r="CM6" s="1288"/>
      <c r="CN6" s="1288"/>
      <c r="CO6" s="1288"/>
      <c r="CP6" s="1288"/>
      <c r="CQ6" s="1288"/>
      <c r="CR6" s="1288"/>
      <c r="CS6" s="1288"/>
      <c r="CT6" s="1288"/>
      <c r="CU6" s="1288"/>
      <c r="CV6" s="1288"/>
      <c r="CW6" s="1288"/>
      <c r="CX6" s="1288"/>
      <c r="CY6" s="1288"/>
      <c r="CZ6" s="1288"/>
      <c r="DA6" s="1288"/>
      <c r="DB6" s="1288"/>
      <c r="DC6" s="1288"/>
      <c r="DD6" s="1288"/>
      <c r="DE6" s="1288"/>
      <c r="DF6" s="280"/>
      <c r="DG6" s="280"/>
      <c r="DH6" s="280"/>
      <c r="DI6" s="280"/>
      <c r="DJ6" s="280"/>
      <c r="DK6" s="280"/>
      <c r="DL6" s="280"/>
      <c r="DM6" s="280"/>
      <c r="DN6" s="280"/>
      <c r="DO6" s="280"/>
      <c r="DP6" s="280"/>
      <c r="DQ6" s="280"/>
      <c r="DR6" s="280"/>
      <c r="DS6" s="280"/>
      <c r="DT6" s="280"/>
      <c r="DU6" s="280"/>
      <c r="DV6" s="280"/>
      <c r="DW6" s="280"/>
    </row>
    <row r="7" spans="1:143" s="279" customFormat="1" ht="13" x14ac:dyDescent="0.2">
      <c r="A7" s="1288"/>
      <c r="B7" s="1288"/>
      <c r="C7" s="1288"/>
      <c r="D7" s="1288"/>
      <c r="E7" s="1288"/>
      <c r="F7" s="1288"/>
      <c r="G7" s="1288"/>
      <c r="H7" s="1288"/>
      <c r="I7" s="1288"/>
      <c r="J7" s="1288"/>
      <c r="K7" s="1288"/>
      <c r="L7" s="1288"/>
      <c r="M7" s="1288"/>
      <c r="N7" s="1288"/>
      <c r="O7" s="1288"/>
      <c r="P7" s="1288"/>
      <c r="Q7" s="1288"/>
      <c r="R7" s="1288"/>
      <c r="S7" s="1288"/>
      <c r="T7" s="1288"/>
      <c r="U7" s="1288"/>
      <c r="V7" s="1288"/>
      <c r="W7" s="1288"/>
      <c r="X7" s="1288"/>
      <c r="Y7" s="1288"/>
      <c r="Z7" s="1288"/>
      <c r="AA7" s="1288"/>
      <c r="AB7" s="1288"/>
      <c r="AC7" s="1288"/>
      <c r="AD7" s="1288"/>
      <c r="AE7" s="1288"/>
      <c r="AF7" s="1288"/>
      <c r="AG7" s="1288"/>
      <c r="AH7" s="1288"/>
      <c r="AI7" s="1288"/>
      <c r="AJ7" s="1288"/>
      <c r="AK7" s="1288"/>
      <c r="AL7" s="1288"/>
      <c r="AM7" s="1288"/>
      <c r="AN7" s="1288"/>
      <c r="AO7" s="1288"/>
      <c r="AP7" s="1288"/>
      <c r="AQ7" s="1288"/>
      <c r="AR7" s="1288"/>
      <c r="AS7" s="1288"/>
      <c r="AT7" s="1288"/>
      <c r="AU7" s="1288"/>
      <c r="AV7" s="1288"/>
      <c r="AW7" s="1288"/>
      <c r="AX7" s="1288"/>
      <c r="AY7" s="1288"/>
      <c r="AZ7" s="1288"/>
      <c r="BA7" s="1288"/>
      <c r="BB7" s="1288"/>
      <c r="BC7" s="1288"/>
      <c r="BD7" s="1288"/>
      <c r="BE7" s="1288"/>
      <c r="BF7" s="1288"/>
      <c r="BG7" s="1288"/>
      <c r="BH7" s="1288"/>
      <c r="BI7" s="1288"/>
      <c r="BJ7" s="1288"/>
      <c r="BK7" s="1288"/>
      <c r="BL7" s="1288"/>
      <c r="BM7" s="1288"/>
      <c r="BN7" s="1288"/>
      <c r="BO7" s="1288"/>
      <c r="BP7" s="1288"/>
      <c r="BQ7" s="1288"/>
      <c r="BR7" s="1288"/>
      <c r="BS7" s="1288"/>
      <c r="BT7" s="1288"/>
      <c r="BU7" s="1288"/>
      <c r="BV7" s="1288"/>
      <c r="BW7" s="1288"/>
      <c r="BX7" s="1288"/>
      <c r="BY7" s="1288"/>
      <c r="BZ7" s="1288"/>
      <c r="CA7" s="1288"/>
      <c r="CB7" s="1288"/>
      <c r="CC7" s="1288"/>
      <c r="CD7" s="1288"/>
      <c r="CE7" s="1288"/>
      <c r="CF7" s="1288"/>
      <c r="CG7" s="1288"/>
      <c r="CH7" s="1288"/>
      <c r="CI7" s="1288"/>
      <c r="CJ7" s="1288"/>
      <c r="CK7" s="1288"/>
      <c r="CL7" s="1288"/>
      <c r="CM7" s="1288"/>
      <c r="CN7" s="1288"/>
      <c r="CO7" s="1288"/>
      <c r="CP7" s="1288"/>
      <c r="CQ7" s="1288"/>
      <c r="CR7" s="1288"/>
      <c r="CS7" s="1288"/>
      <c r="CT7" s="1288"/>
      <c r="CU7" s="1288"/>
      <c r="CV7" s="1288"/>
      <c r="CW7" s="1288"/>
      <c r="CX7" s="1288"/>
      <c r="CY7" s="1288"/>
      <c r="CZ7" s="1288"/>
      <c r="DA7" s="1288"/>
      <c r="DB7" s="1288"/>
      <c r="DC7" s="1288"/>
      <c r="DD7" s="1288"/>
      <c r="DE7" s="1288"/>
      <c r="DF7" s="280"/>
      <c r="DG7" s="280"/>
      <c r="DH7" s="280"/>
      <c r="DI7" s="280"/>
      <c r="DJ7" s="280"/>
      <c r="DK7" s="280"/>
      <c r="DL7" s="280"/>
      <c r="DM7" s="280"/>
      <c r="DN7" s="280"/>
      <c r="DO7" s="280"/>
      <c r="DP7" s="280"/>
      <c r="DQ7" s="280"/>
      <c r="DR7" s="280"/>
      <c r="DS7" s="280"/>
      <c r="DT7" s="280"/>
      <c r="DU7" s="280"/>
      <c r="DV7" s="280"/>
      <c r="DW7" s="280"/>
    </row>
    <row r="8" spans="1:143" s="279" customFormat="1" ht="13" x14ac:dyDescent="0.2">
      <c r="A8" s="1288"/>
      <c r="B8" s="1288"/>
      <c r="C8" s="1288"/>
      <c r="D8" s="1288"/>
      <c r="E8" s="1288"/>
      <c r="F8" s="1288"/>
      <c r="G8" s="1288"/>
      <c r="H8" s="1288"/>
      <c r="I8" s="1288"/>
      <c r="J8" s="1288"/>
      <c r="K8" s="1288"/>
      <c r="L8" s="1288"/>
      <c r="M8" s="1288"/>
      <c r="N8" s="1288"/>
      <c r="O8" s="1288"/>
      <c r="P8" s="1288"/>
      <c r="Q8" s="1288"/>
      <c r="R8" s="1288"/>
      <c r="S8" s="1288"/>
      <c r="T8" s="1288"/>
      <c r="U8" s="1288"/>
      <c r="V8" s="1288"/>
      <c r="W8" s="1288"/>
      <c r="X8" s="1288"/>
      <c r="Y8" s="1288"/>
      <c r="Z8" s="1288"/>
      <c r="AA8" s="1288"/>
      <c r="AB8" s="1288"/>
      <c r="AC8" s="1288"/>
      <c r="AD8" s="1288"/>
      <c r="AE8" s="1288"/>
      <c r="AF8" s="1288"/>
      <c r="AG8" s="1288"/>
      <c r="AH8" s="1288"/>
      <c r="AI8" s="1288"/>
      <c r="AJ8" s="1288"/>
      <c r="AK8" s="1288"/>
      <c r="AL8" s="1288"/>
      <c r="AM8" s="1288"/>
      <c r="AN8" s="1288"/>
      <c r="AO8" s="1288"/>
      <c r="AP8" s="1288"/>
      <c r="AQ8" s="1288"/>
      <c r="AR8" s="1288"/>
      <c r="AS8" s="1288"/>
      <c r="AT8" s="1288"/>
      <c r="AU8" s="1288"/>
      <c r="AV8" s="1288"/>
      <c r="AW8" s="1288"/>
      <c r="AX8" s="1288"/>
      <c r="AY8" s="1288"/>
      <c r="AZ8" s="1288"/>
      <c r="BA8" s="1288"/>
      <c r="BB8" s="1288"/>
      <c r="BC8" s="1288"/>
      <c r="BD8" s="1288"/>
      <c r="BE8" s="1288"/>
      <c r="BF8" s="1288"/>
      <c r="BG8" s="1288"/>
      <c r="BH8" s="1288"/>
      <c r="BI8" s="1288"/>
      <c r="BJ8" s="1288"/>
      <c r="BK8" s="1288"/>
      <c r="BL8" s="1288"/>
      <c r="BM8" s="1288"/>
      <c r="BN8" s="1288"/>
      <c r="BO8" s="1288"/>
      <c r="BP8" s="1288"/>
      <c r="BQ8" s="1288"/>
      <c r="BR8" s="1288"/>
      <c r="BS8" s="1288"/>
      <c r="BT8" s="1288"/>
      <c r="BU8" s="1288"/>
      <c r="BV8" s="1288"/>
      <c r="BW8" s="1288"/>
      <c r="BX8" s="1288"/>
      <c r="BY8" s="1288"/>
      <c r="BZ8" s="1288"/>
      <c r="CA8" s="1288"/>
      <c r="CB8" s="1288"/>
      <c r="CC8" s="1288"/>
      <c r="CD8" s="1288"/>
      <c r="CE8" s="1288"/>
      <c r="CF8" s="1288"/>
      <c r="CG8" s="1288"/>
      <c r="CH8" s="1288"/>
      <c r="CI8" s="1288"/>
      <c r="CJ8" s="1288"/>
      <c r="CK8" s="1288"/>
      <c r="CL8" s="1288"/>
      <c r="CM8" s="1288"/>
      <c r="CN8" s="1288"/>
      <c r="CO8" s="1288"/>
      <c r="CP8" s="1288"/>
      <c r="CQ8" s="1288"/>
      <c r="CR8" s="1288"/>
      <c r="CS8" s="1288"/>
      <c r="CT8" s="1288"/>
      <c r="CU8" s="1288"/>
      <c r="CV8" s="1288"/>
      <c r="CW8" s="1288"/>
      <c r="CX8" s="1288"/>
      <c r="CY8" s="1288"/>
      <c r="CZ8" s="1288"/>
      <c r="DA8" s="1288"/>
      <c r="DB8" s="1288"/>
      <c r="DC8" s="1288"/>
      <c r="DD8" s="1288"/>
      <c r="DE8" s="1288"/>
      <c r="DF8" s="280"/>
      <c r="DG8" s="280"/>
      <c r="DH8" s="280"/>
      <c r="DI8" s="280"/>
      <c r="DJ8" s="280"/>
      <c r="DK8" s="280"/>
      <c r="DL8" s="280"/>
      <c r="DM8" s="280"/>
      <c r="DN8" s="280"/>
      <c r="DO8" s="280"/>
      <c r="DP8" s="280"/>
      <c r="DQ8" s="280"/>
      <c r="DR8" s="280"/>
      <c r="DS8" s="280"/>
      <c r="DT8" s="280"/>
      <c r="DU8" s="280"/>
      <c r="DV8" s="280"/>
      <c r="DW8" s="280"/>
    </row>
    <row r="9" spans="1:143" s="279" customFormat="1" ht="13" x14ac:dyDescent="0.2">
      <c r="A9" s="1288"/>
      <c r="B9" s="1288"/>
      <c r="C9" s="1288"/>
      <c r="D9" s="1288"/>
      <c r="E9" s="1288"/>
      <c r="F9" s="1288"/>
      <c r="G9" s="1288"/>
      <c r="H9" s="1288"/>
      <c r="I9" s="1288"/>
      <c r="J9" s="1288"/>
      <c r="K9" s="1288"/>
      <c r="L9" s="1288"/>
      <c r="M9" s="1288"/>
      <c r="N9" s="1288"/>
      <c r="O9" s="1288"/>
      <c r="P9" s="1288"/>
      <c r="Q9" s="1288"/>
      <c r="R9" s="1288"/>
      <c r="S9" s="1288"/>
      <c r="T9" s="1288"/>
      <c r="U9" s="1288"/>
      <c r="V9" s="1288"/>
      <c r="W9" s="1288"/>
      <c r="X9" s="1288"/>
      <c r="Y9" s="1288"/>
      <c r="Z9" s="1288"/>
      <c r="AA9" s="1288"/>
      <c r="AB9" s="1288"/>
      <c r="AC9" s="1288"/>
      <c r="AD9" s="1288"/>
      <c r="AE9" s="1288"/>
      <c r="AF9" s="1288"/>
      <c r="AG9" s="1288"/>
      <c r="AH9" s="1288"/>
      <c r="AI9" s="1288"/>
      <c r="AJ9" s="1288"/>
      <c r="AK9" s="1288"/>
      <c r="AL9" s="1288"/>
      <c r="AM9" s="1288"/>
      <c r="AN9" s="1288"/>
      <c r="AO9" s="1288"/>
      <c r="AP9" s="1288"/>
      <c r="AQ9" s="1288"/>
      <c r="AR9" s="1288"/>
      <c r="AS9" s="1288"/>
      <c r="AT9" s="1288"/>
      <c r="AU9" s="1288"/>
      <c r="AV9" s="1288"/>
      <c r="AW9" s="1288"/>
      <c r="AX9" s="1288"/>
      <c r="AY9" s="1288"/>
      <c r="AZ9" s="1288"/>
      <c r="BA9" s="1288"/>
      <c r="BB9" s="1288"/>
      <c r="BC9" s="1288"/>
      <c r="BD9" s="1288"/>
      <c r="BE9" s="1288"/>
      <c r="BF9" s="1288"/>
      <c r="BG9" s="1288"/>
      <c r="BH9" s="1288"/>
      <c r="BI9" s="1288"/>
      <c r="BJ9" s="1288"/>
      <c r="BK9" s="1288"/>
      <c r="BL9" s="1288"/>
      <c r="BM9" s="1288"/>
      <c r="BN9" s="1288"/>
      <c r="BO9" s="1288"/>
      <c r="BP9" s="1288"/>
      <c r="BQ9" s="1288"/>
      <c r="BR9" s="1288"/>
      <c r="BS9" s="1288"/>
      <c r="BT9" s="1288"/>
      <c r="BU9" s="1288"/>
      <c r="BV9" s="1288"/>
      <c r="BW9" s="1288"/>
      <c r="BX9" s="1288"/>
      <c r="BY9" s="1288"/>
      <c r="BZ9" s="1288"/>
      <c r="CA9" s="1288"/>
      <c r="CB9" s="1288"/>
      <c r="CC9" s="1288"/>
      <c r="CD9" s="1288"/>
      <c r="CE9" s="1288"/>
      <c r="CF9" s="1288"/>
      <c r="CG9" s="1288"/>
      <c r="CH9" s="1288"/>
      <c r="CI9" s="1288"/>
      <c r="CJ9" s="1288"/>
      <c r="CK9" s="1288"/>
      <c r="CL9" s="1288"/>
      <c r="CM9" s="1288"/>
      <c r="CN9" s="1288"/>
      <c r="CO9" s="1288"/>
      <c r="CP9" s="1288"/>
      <c r="CQ9" s="1288"/>
      <c r="CR9" s="1288"/>
      <c r="CS9" s="1288"/>
      <c r="CT9" s="1288"/>
      <c r="CU9" s="1288"/>
      <c r="CV9" s="1288"/>
      <c r="CW9" s="1288"/>
      <c r="CX9" s="1288"/>
      <c r="CY9" s="1288"/>
      <c r="CZ9" s="1288"/>
      <c r="DA9" s="1288"/>
      <c r="DB9" s="1288"/>
      <c r="DC9" s="1288"/>
      <c r="DD9" s="1288"/>
      <c r="DE9" s="1288"/>
      <c r="DF9" s="280"/>
      <c r="DG9" s="280"/>
      <c r="DH9" s="280"/>
      <c r="DI9" s="280"/>
      <c r="DJ9" s="280"/>
      <c r="DK9" s="280"/>
      <c r="DL9" s="280"/>
      <c r="DM9" s="280"/>
      <c r="DN9" s="280"/>
      <c r="DO9" s="280"/>
      <c r="DP9" s="280"/>
      <c r="DQ9" s="280"/>
      <c r="DR9" s="280"/>
      <c r="DS9" s="280"/>
      <c r="DT9" s="280"/>
      <c r="DU9" s="280"/>
      <c r="DV9" s="280"/>
      <c r="DW9" s="280"/>
    </row>
    <row r="10" spans="1:143" s="279" customFormat="1" ht="13" x14ac:dyDescent="0.2">
      <c r="A10" s="1288"/>
      <c r="B10" s="1288"/>
      <c r="C10" s="1288"/>
      <c r="D10" s="1288"/>
      <c r="E10" s="1288"/>
      <c r="F10" s="1288"/>
      <c r="G10" s="1288"/>
      <c r="H10" s="1288"/>
      <c r="I10" s="1288"/>
      <c r="J10" s="1288"/>
      <c r="K10" s="1288"/>
      <c r="L10" s="1288"/>
      <c r="M10" s="1288"/>
      <c r="N10" s="1288"/>
      <c r="O10" s="1288"/>
      <c r="P10" s="1288"/>
      <c r="Q10" s="1288"/>
      <c r="R10" s="1288"/>
      <c r="S10" s="1288"/>
      <c r="T10" s="1288"/>
      <c r="U10" s="1288"/>
      <c r="V10" s="1288"/>
      <c r="W10" s="1288"/>
      <c r="X10" s="1288"/>
      <c r="Y10" s="1288"/>
      <c r="Z10" s="1288"/>
      <c r="AA10" s="1288"/>
      <c r="AB10" s="1288"/>
      <c r="AC10" s="1288"/>
      <c r="AD10" s="1288"/>
      <c r="AE10" s="1288"/>
      <c r="AF10" s="1288"/>
      <c r="AG10" s="1288"/>
      <c r="AH10" s="1288"/>
      <c r="AI10" s="1288"/>
      <c r="AJ10" s="1288"/>
      <c r="AK10" s="1288"/>
      <c r="AL10" s="1288"/>
      <c r="AM10" s="1288"/>
      <c r="AN10" s="1288"/>
      <c r="AO10" s="1288"/>
      <c r="AP10" s="1288"/>
      <c r="AQ10" s="1288"/>
      <c r="AR10" s="1288"/>
      <c r="AS10" s="1288"/>
      <c r="AT10" s="1288"/>
      <c r="AU10" s="1288"/>
      <c r="AV10" s="1288"/>
      <c r="AW10" s="1288"/>
      <c r="AX10" s="1288"/>
      <c r="AY10" s="1288"/>
      <c r="AZ10" s="1288"/>
      <c r="BA10" s="1288"/>
      <c r="BB10" s="1288"/>
      <c r="BC10" s="1288"/>
      <c r="BD10" s="1288"/>
      <c r="BE10" s="1288"/>
      <c r="BF10" s="1288"/>
      <c r="BG10" s="1288"/>
      <c r="BH10" s="1288"/>
      <c r="BI10" s="1288"/>
      <c r="BJ10" s="1288"/>
      <c r="BK10" s="1288"/>
      <c r="BL10" s="1288"/>
      <c r="BM10" s="1288"/>
      <c r="BN10" s="1288"/>
      <c r="BO10" s="1288"/>
      <c r="BP10" s="1288"/>
      <c r="BQ10" s="1288"/>
      <c r="BR10" s="1288"/>
      <c r="BS10" s="1288"/>
      <c r="BT10" s="1288"/>
      <c r="BU10" s="1288"/>
      <c r="BV10" s="1288"/>
      <c r="BW10" s="1288"/>
      <c r="BX10" s="1288"/>
      <c r="BY10" s="1288"/>
      <c r="BZ10" s="1288"/>
      <c r="CA10" s="1288"/>
      <c r="CB10" s="1288"/>
      <c r="CC10" s="1288"/>
      <c r="CD10" s="1288"/>
      <c r="CE10" s="1288"/>
      <c r="CF10" s="1288"/>
      <c r="CG10" s="1288"/>
      <c r="CH10" s="1288"/>
      <c r="CI10" s="1288"/>
      <c r="CJ10" s="1288"/>
      <c r="CK10" s="1288"/>
      <c r="CL10" s="1288"/>
      <c r="CM10" s="1288"/>
      <c r="CN10" s="1288"/>
      <c r="CO10" s="1288"/>
      <c r="CP10" s="1288"/>
      <c r="CQ10" s="1288"/>
      <c r="CR10" s="1288"/>
      <c r="CS10" s="1288"/>
      <c r="CT10" s="1288"/>
      <c r="CU10" s="1288"/>
      <c r="CV10" s="1288"/>
      <c r="CW10" s="1288"/>
      <c r="CX10" s="1288"/>
      <c r="CY10" s="1288"/>
      <c r="CZ10" s="1288"/>
      <c r="DA10" s="1288"/>
      <c r="DB10" s="1288"/>
      <c r="DC10" s="1288"/>
      <c r="DD10" s="1288"/>
      <c r="DE10" s="1288"/>
      <c r="DF10" s="280"/>
      <c r="DG10" s="280"/>
      <c r="DH10" s="280"/>
      <c r="DI10" s="280"/>
      <c r="DJ10" s="280"/>
      <c r="DK10" s="280"/>
      <c r="DL10" s="280"/>
      <c r="DM10" s="280"/>
      <c r="DN10" s="280"/>
      <c r="DO10" s="280"/>
      <c r="DP10" s="280"/>
      <c r="DQ10" s="280"/>
      <c r="DR10" s="280"/>
      <c r="DS10" s="280"/>
      <c r="DT10" s="280"/>
      <c r="DU10" s="280"/>
      <c r="DV10" s="280"/>
      <c r="DW10" s="280"/>
      <c r="EM10" s="279" t="s">
        <v>632</v>
      </c>
    </row>
    <row r="11" spans="1:143" s="279" customFormat="1" ht="13" x14ac:dyDescent="0.2">
      <c r="A11" s="1288"/>
      <c r="B11" s="1288"/>
      <c r="C11" s="1288"/>
      <c r="D11" s="1288"/>
      <c r="E11" s="1288"/>
      <c r="F11" s="1288"/>
      <c r="G11" s="1288"/>
      <c r="H11" s="1288"/>
      <c r="I11" s="1288"/>
      <c r="J11" s="1288"/>
      <c r="K11" s="1288"/>
      <c r="L11" s="1288"/>
      <c r="M11" s="1288"/>
      <c r="N11" s="1288"/>
      <c r="O11" s="1288"/>
      <c r="P11" s="1288"/>
      <c r="Q11" s="1288"/>
      <c r="R11" s="1288"/>
      <c r="S11" s="1288"/>
      <c r="T11" s="1288"/>
      <c r="U11" s="1288"/>
      <c r="V11" s="1288"/>
      <c r="W11" s="1288"/>
      <c r="X11" s="1288"/>
      <c r="Y11" s="1288"/>
      <c r="Z11" s="1288"/>
      <c r="AA11" s="1288"/>
      <c r="AB11" s="1288"/>
      <c r="AC11" s="1288"/>
      <c r="AD11" s="1288"/>
      <c r="AE11" s="1288"/>
      <c r="AF11" s="1288"/>
      <c r="AG11" s="1288"/>
      <c r="AH11" s="1288"/>
      <c r="AI11" s="1288"/>
      <c r="AJ11" s="1288"/>
      <c r="AK11" s="1288"/>
      <c r="AL11" s="1288"/>
      <c r="AM11" s="1288"/>
      <c r="AN11" s="1288"/>
      <c r="AO11" s="1288"/>
      <c r="AP11" s="1288"/>
      <c r="AQ11" s="1288"/>
      <c r="AR11" s="1288"/>
      <c r="AS11" s="1288"/>
      <c r="AT11" s="1288"/>
      <c r="AU11" s="1288"/>
      <c r="AV11" s="1288"/>
      <c r="AW11" s="1288"/>
      <c r="AX11" s="1288"/>
      <c r="AY11" s="1288"/>
      <c r="AZ11" s="1288"/>
      <c r="BA11" s="1288"/>
      <c r="BB11" s="1288"/>
      <c r="BC11" s="1288"/>
      <c r="BD11" s="1288"/>
      <c r="BE11" s="1288"/>
      <c r="BF11" s="1288"/>
      <c r="BG11" s="1288"/>
      <c r="BH11" s="1288"/>
      <c r="BI11" s="1288"/>
      <c r="BJ11" s="1288"/>
      <c r="BK11" s="1288"/>
      <c r="BL11" s="1288"/>
      <c r="BM11" s="1288"/>
      <c r="BN11" s="1288"/>
      <c r="BO11" s="1288"/>
      <c r="BP11" s="1288"/>
      <c r="BQ11" s="1288"/>
      <c r="BR11" s="1288"/>
      <c r="BS11" s="1288"/>
      <c r="BT11" s="1288"/>
      <c r="BU11" s="1288"/>
      <c r="BV11" s="1288"/>
      <c r="BW11" s="1288"/>
      <c r="BX11" s="1288"/>
      <c r="BY11" s="1288"/>
      <c r="BZ11" s="1288"/>
      <c r="CA11" s="1288"/>
      <c r="CB11" s="1288"/>
      <c r="CC11" s="1288"/>
      <c r="CD11" s="1288"/>
      <c r="CE11" s="1288"/>
      <c r="CF11" s="1288"/>
      <c r="CG11" s="1288"/>
      <c r="CH11" s="1288"/>
      <c r="CI11" s="1288"/>
      <c r="CJ11" s="1288"/>
      <c r="CK11" s="1288"/>
      <c r="CL11" s="1288"/>
      <c r="CM11" s="1288"/>
      <c r="CN11" s="1288"/>
      <c r="CO11" s="1288"/>
      <c r="CP11" s="1288"/>
      <c r="CQ11" s="1288"/>
      <c r="CR11" s="1288"/>
      <c r="CS11" s="1288"/>
      <c r="CT11" s="1288"/>
      <c r="CU11" s="1288"/>
      <c r="CV11" s="1288"/>
      <c r="CW11" s="1288"/>
      <c r="CX11" s="1288"/>
      <c r="CY11" s="1288"/>
      <c r="CZ11" s="1288"/>
      <c r="DA11" s="1288"/>
      <c r="DB11" s="1288"/>
      <c r="DC11" s="1288"/>
      <c r="DD11" s="1288"/>
      <c r="DE11" s="1288"/>
      <c r="DF11" s="280"/>
      <c r="DG11" s="280"/>
      <c r="DH11" s="280"/>
      <c r="DI11" s="280"/>
      <c r="DJ11" s="280"/>
      <c r="DK11" s="280"/>
      <c r="DL11" s="280"/>
      <c r="DM11" s="280"/>
      <c r="DN11" s="280"/>
      <c r="DO11" s="280"/>
      <c r="DP11" s="280"/>
      <c r="DQ11" s="280"/>
      <c r="DR11" s="280"/>
      <c r="DS11" s="280"/>
      <c r="DT11" s="280"/>
      <c r="DU11" s="280"/>
      <c r="DV11" s="280"/>
      <c r="DW11" s="280"/>
    </row>
    <row r="12" spans="1:143" s="279" customFormat="1" ht="13" x14ac:dyDescent="0.2">
      <c r="A12" s="1288"/>
      <c r="B12" s="1288"/>
      <c r="C12" s="1288"/>
      <c r="D12" s="1288"/>
      <c r="E12" s="1288"/>
      <c r="F12" s="1288"/>
      <c r="G12" s="1288"/>
      <c r="H12" s="1288"/>
      <c r="I12" s="1288"/>
      <c r="J12" s="1288"/>
      <c r="K12" s="1288"/>
      <c r="L12" s="1288"/>
      <c r="M12" s="1288"/>
      <c r="N12" s="1288"/>
      <c r="O12" s="1288"/>
      <c r="P12" s="1288"/>
      <c r="Q12" s="1288"/>
      <c r="R12" s="1288"/>
      <c r="S12" s="1288"/>
      <c r="T12" s="1288"/>
      <c r="U12" s="1288"/>
      <c r="V12" s="1288"/>
      <c r="W12" s="1288"/>
      <c r="X12" s="1288"/>
      <c r="Y12" s="1288"/>
      <c r="Z12" s="1288"/>
      <c r="AA12" s="1288"/>
      <c r="AB12" s="1288"/>
      <c r="AC12" s="1288"/>
      <c r="AD12" s="1288"/>
      <c r="AE12" s="1288"/>
      <c r="AF12" s="1288"/>
      <c r="AG12" s="1288"/>
      <c r="AH12" s="1288"/>
      <c r="AI12" s="1288"/>
      <c r="AJ12" s="1288"/>
      <c r="AK12" s="1288"/>
      <c r="AL12" s="1288"/>
      <c r="AM12" s="1288"/>
      <c r="AN12" s="1288"/>
      <c r="AO12" s="1288"/>
      <c r="AP12" s="1288"/>
      <c r="AQ12" s="1288"/>
      <c r="AR12" s="1288"/>
      <c r="AS12" s="1288"/>
      <c r="AT12" s="1288"/>
      <c r="AU12" s="1288"/>
      <c r="AV12" s="1288"/>
      <c r="AW12" s="1288"/>
      <c r="AX12" s="1288"/>
      <c r="AY12" s="1288"/>
      <c r="AZ12" s="1288"/>
      <c r="BA12" s="1288"/>
      <c r="BB12" s="1288"/>
      <c r="BC12" s="1288"/>
      <c r="BD12" s="1288"/>
      <c r="BE12" s="1288"/>
      <c r="BF12" s="1288"/>
      <c r="BG12" s="1288"/>
      <c r="BH12" s="1288"/>
      <c r="BI12" s="1288"/>
      <c r="BJ12" s="1288"/>
      <c r="BK12" s="1288"/>
      <c r="BL12" s="1288"/>
      <c r="BM12" s="1288"/>
      <c r="BN12" s="1288"/>
      <c r="BO12" s="1288"/>
      <c r="BP12" s="1288"/>
      <c r="BQ12" s="1288"/>
      <c r="BR12" s="1288"/>
      <c r="BS12" s="1288"/>
      <c r="BT12" s="1288"/>
      <c r="BU12" s="1288"/>
      <c r="BV12" s="1288"/>
      <c r="BW12" s="1288"/>
      <c r="BX12" s="1288"/>
      <c r="BY12" s="1288"/>
      <c r="BZ12" s="1288"/>
      <c r="CA12" s="1288"/>
      <c r="CB12" s="1288"/>
      <c r="CC12" s="1288"/>
      <c r="CD12" s="1288"/>
      <c r="CE12" s="1288"/>
      <c r="CF12" s="1288"/>
      <c r="CG12" s="1288"/>
      <c r="CH12" s="1288"/>
      <c r="CI12" s="1288"/>
      <c r="CJ12" s="1288"/>
      <c r="CK12" s="1288"/>
      <c r="CL12" s="1288"/>
      <c r="CM12" s="1288"/>
      <c r="CN12" s="1288"/>
      <c r="CO12" s="1288"/>
      <c r="CP12" s="1288"/>
      <c r="CQ12" s="1288"/>
      <c r="CR12" s="1288"/>
      <c r="CS12" s="1288"/>
      <c r="CT12" s="1288"/>
      <c r="CU12" s="1288"/>
      <c r="CV12" s="1288"/>
      <c r="CW12" s="1288"/>
      <c r="CX12" s="1288"/>
      <c r="CY12" s="1288"/>
      <c r="CZ12" s="1288"/>
      <c r="DA12" s="1288"/>
      <c r="DB12" s="1288"/>
      <c r="DC12" s="1288"/>
      <c r="DD12" s="1288"/>
      <c r="DE12" s="1288"/>
      <c r="DF12" s="280"/>
      <c r="DG12" s="280"/>
      <c r="DH12" s="280"/>
      <c r="DI12" s="280"/>
      <c r="DJ12" s="280"/>
      <c r="DK12" s="280"/>
      <c r="DL12" s="280"/>
      <c r="DM12" s="280"/>
      <c r="DN12" s="280"/>
      <c r="DO12" s="280"/>
      <c r="DP12" s="280"/>
      <c r="DQ12" s="280"/>
      <c r="DR12" s="280"/>
      <c r="DS12" s="280"/>
      <c r="DT12" s="280"/>
      <c r="DU12" s="280"/>
      <c r="DV12" s="280"/>
      <c r="DW12" s="280"/>
      <c r="EM12" s="279" t="s">
        <v>632</v>
      </c>
    </row>
    <row r="13" spans="1:143" s="279" customFormat="1" ht="13" x14ac:dyDescent="0.2">
      <c r="A13" s="1288"/>
      <c r="B13" s="1288"/>
      <c r="C13" s="1288"/>
      <c r="D13" s="1288"/>
      <c r="E13" s="1288"/>
      <c r="F13" s="1288"/>
      <c r="G13" s="1288"/>
      <c r="H13" s="1288"/>
      <c r="I13" s="1288"/>
      <c r="J13" s="1288"/>
      <c r="K13" s="1288"/>
      <c r="L13" s="1288"/>
      <c r="M13" s="1288"/>
      <c r="N13" s="1288"/>
      <c r="O13" s="1288"/>
      <c r="P13" s="1288"/>
      <c r="Q13" s="1288"/>
      <c r="R13" s="1288"/>
      <c r="S13" s="1288"/>
      <c r="T13" s="1288"/>
      <c r="U13" s="1288"/>
      <c r="V13" s="1288"/>
      <c r="W13" s="1288"/>
      <c r="X13" s="1288"/>
      <c r="Y13" s="1288"/>
      <c r="Z13" s="1288"/>
      <c r="AA13" s="1288"/>
      <c r="AB13" s="1288"/>
      <c r="AC13" s="1288"/>
      <c r="AD13" s="1288"/>
      <c r="AE13" s="1288"/>
      <c r="AF13" s="1288"/>
      <c r="AG13" s="1288"/>
      <c r="AH13" s="1288"/>
      <c r="AI13" s="1288"/>
      <c r="AJ13" s="1288"/>
      <c r="AK13" s="1288"/>
      <c r="AL13" s="1288"/>
      <c r="AM13" s="1288"/>
      <c r="AN13" s="1288"/>
      <c r="AO13" s="1288"/>
      <c r="AP13" s="1288"/>
      <c r="AQ13" s="1288"/>
      <c r="AR13" s="1288"/>
      <c r="AS13" s="1288"/>
      <c r="AT13" s="1288"/>
      <c r="AU13" s="1288"/>
      <c r="AV13" s="1288"/>
      <c r="AW13" s="1288"/>
      <c r="AX13" s="1288"/>
      <c r="AY13" s="1288"/>
      <c r="AZ13" s="1288"/>
      <c r="BA13" s="1288"/>
      <c r="BB13" s="1288"/>
      <c r="BC13" s="1288"/>
      <c r="BD13" s="1288"/>
      <c r="BE13" s="1288"/>
      <c r="BF13" s="1288"/>
      <c r="BG13" s="1288"/>
      <c r="BH13" s="1288"/>
      <c r="BI13" s="1288"/>
      <c r="BJ13" s="1288"/>
      <c r="BK13" s="1288"/>
      <c r="BL13" s="1288"/>
      <c r="BM13" s="1288"/>
      <c r="BN13" s="1288"/>
      <c r="BO13" s="1288"/>
      <c r="BP13" s="1288"/>
      <c r="BQ13" s="1288"/>
      <c r="BR13" s="1288"/>
      <c r="BS13" s="1288"/>
      <c r="BT13" s="1288"/>
      <c r="BU13" s="1288"/>
      <c r="BV13" s="1288"/>
      <c r="BW13" s="1288"/>
      <c r="BX13" s="1288"/>
      <c r="BY13" s="1288"/>
      <c r="BZ13" s="1288"/>
      <c r="CA13" s="1288"/>
      <c r="CB13" s="1288"/>
      <c r="CC13" s="1288"/>
      <c r="CD13" s="1288"/>
      <c r="CE13" s="1288"/>
      <c r="CF13" s="1288"/>
      <c r="CG13" s="1288"/>
      <c r="CH13" s="1288"/>
      <c r="CI13" s="1288"/>
      <c r="CJ13" s="1288"/>
      <c r="CK13" s="1288"/>
      <c r="CL13" s="1288"/>
      <c r="CM13" s="1288"/>
      <c r="CN13" s="1288"/>
      <c r="CO13" s="1288"/>
      <c r="CP13" s="1288"/>
      <c r="CQ13" s="1288"/>
      <c r="CR13" s="1288"/>
      <c r="CS13" s="1288"/>
      <c r="CT13" s="1288"/>
      <c r="CU13" s="1288"/>
      <c r="CV13" s="1288"/>
      <c r="CW13" s="1288"/>
      <c r="CX13" s="1288"/>
      <c r="CY13" s="1288"/>
      <c r="CZ13" s="1288"/>
      <c r="DA13" s="1288"/>
      <c r="DB13" s="1288"/>
      <c r="DC13" s="1288"/>
      <c r="DD13" s="1288"/>
      <c r="DE13" s="1288"/>
      <c r="DF13" s="280"/>
      <c r="DG13" s="280"/>
      <c r="DH13" s="280"/>
      <c r="DI13" s="280"/>
      <c r="DJ13" s="280"/>
      <c r="DK13" s="280"/>
      <c r="DL13" s="280"/>
      <c r="DM13" s="280"/>
      <c r="DN13" s="280"/>
      <c r="DO13" s="280"/>
      <c r="DP13" s="280"/>
      <c r="DQ13" s="280"/>
      <c r="DR13" s="280"/>
      <c r="DS13" s="280"/>
      <c r="DT13" s="280"/>
      <c r="DU13" s="280"/>
      <c r="DV13" s="280"/>
      <c r="DW13" s="280"/>
    </row>
    <row r="14" spans="1:143" s="279" customFormat="1" ht="13" x14ac:dyDescent="0.2">
      <c r="A14" s="1288"/>
      <c r="B14" s="1288"/>
      <c r="C14" s="1288"/>
      <c r="D14" s="1288"/>
      <c r="E14" s="1288"/>
      <c r="F14" s="1288"/>
      <c r="G14" s="1288"/>
      <c r="H14" s="1288"/>
      <c r="I14" s="1288"/>
      <c r="J14" s="1288"/>
      <c r="K14" s="1288"/>
      <c r="L14" s="1288"/>
      <c r="M14" s="1288"/>
      <c r="N14" s="1288"/>
      <c r="O14" s="1288"/>
      <c r="P14" s="1288"/>
      <c r="Q14" s="1288"/>
      <c r="R14" s="1288"/>
      <c r="S14" s="1288"/>
      <c r="T14" s="1288"/>
      <c r="U14" s="1288"/>
      <c r="V14" s="1288"/>
      <c r="W14" s="1288"/>
      <c r="X14" s="1288"/>
      <c r="Y14" s="1288"/>
      <c r="Z14" s="1288"/>
      <c r="AA14" s="1288"/>
      <c r="AB14" s="1288"/>
      <c r="AC14" s="1288"/>
      <c r="AD14" s="1288"/>
      <c r="AE14" s="1288"/>
      <c r="AF14" s="1288"/>
      <c r="AG14" s="1288"/>
      <c r="AH14" s="1288"/>
      <c r="AI14" s="1288"/>
      <c r="AJ14" s="1288"/>
      <c r="AK14" s="1288"/>
      <c r="AL14" s="1288"/>
      <c r="AM14" s="1288"/>
      <c r="AN14" s="1288"/>
      <c r="AO14" s="1288"/>
      <c r="AP14" s="1288"/>
      <c r="AQ14" s="1288"/>
      <c r="AR14" s="1288"/>
      <c r="AS14" s="1288"/>
      <c r="AT14" s="1288"/>
      <c r="AU14" s="1288"/>
      <c r="AV14" s="1288"/>
      <c r="AW14" s="1288"/>
      <c r="AX14" s="1288"/>
      <c r="AY14" s="1288"/>
      <c r="AZ14" s="1288"/>
      <c r="BA14" s="1288"/>
      <c r="BB14" s="1288"/>
      <c r="BC14" s="1288"/>
      <c r="BD14" s="1288"/>
      <c r="BE14" s="1288"/>
      <c r="BF14" s="1288"/>
      <c r="BG14" s="1288"/>
      <c r="BH14" s="1288"/>
      <c r="BI14" s="1288"/>
      <c r="BJ14" s="1288"/>
      <c r="BK14" s="1288"/>
      <c r="BL14" s="1288"/>
      <c r="BM14" s="1288"/>
      <c r="BN14" s="1288"/>
      <c r="BO14" s="1288"/>
      <c r="BP14" s="1288"/>
      <c r="BQ14" s="1288"/>
      <c r="BR14" s="1288"/>
      <c r="BS14" s="1288"/>
      <c r="BT14" s="1288"/>
      <c r="BU14" s="1288"/>
      <c r="BV14" s="1288"/>
      <c r="BW14" s="1288"/>
      <c r="BX14" s="1288"/>
      <c r="BY14" s="1288"/>
      <c r="BZ14" s="1288"/>
      <c r="CA14" s="1288"/>
      <c r="CB14" s="1288"/>
      <c r="CC14" s="1288"/>
      <c r="CD14" s="1288"/>
      <c r="CE14" s="1288"/>
      <c r="CF14" s="1288"/>
      <c r="CG14" s="1288"/>
      <c r="CH14" s="1288"/>
      <c r="CI14" s="1288"/>
      <c r="CJ14" s="1288"/>
      <c r="CK14" s="1288"/>
      <c r="CL14" s="1288"/>
      <c r="CM14" s="1288"/>
      <c r="CN14" s="1288"/>
      <c r="CO14" s="1288"/>
      <c r="CP14" s="1288"/>
      <c r="CQ14" s="1288"/>
      <c r="CR14" s="1288"/>
      <c r="CS14" s="1288"/>
      <c r="CT14" s="1288"/>
      <c r="CU14" s="1288"/>
      <c r="CV14" s="1288"/>
      <c r="CW14" s="1288"/>
      <c r="CX14" s="1288"/>
      <c r="CY14" s="1288"/>
      <c r="CZ14" s="1288"/>
      <c r="DA14" s="1288"/>
      <c r="DB14" s="1288"/>
      <c r="DC14" s="1288"/>
      <c r="DD14" s="1288"/>
      <c r="DE14" s="1288"/>
      <c r="DF14" s="280"/>
      <c r="DG14" s="280"/>
      <c r="DH14" s="280"/>
      <c r="DI14" s="280"/>
      <c r="DJ14" s="280"/>
      <c r="DK14" s="280"/>
      <c r="DL14" s="280"/>
      <c r="DM14" s="280"/>
      <c r="DN14" s="280"/>
      <c r="DO14" s="280"/>
      <c r="DP14" s="280"/>
      <c r="DQ14" s="280"/>
      <c r="DR14" s="280"/>
      <c r="DS14" s="280"/>
      <c r="DT14" s="280"/>
      <c r="DU14" s="280"/>
      <c r="DV14" s="280"/>
      <c r="DW14" s="280"/>
    </row>
    <row r="15" spans="1:143" s="279" customFormat="1" ht="13" x14ac:dyDescent="0.2">
      <c r="A15" s="1230"/>
      <c r="B15" s="1288"/>
      <c r="C15" s="1288"/>
      <c r="D15" s="1288"/>
      <c r="E15" s="1288"/>
      <c r="F15" s="1288"/>
      <c r="G15" s="1288"/>
      <c r="H15" s="1288"/>
      <c r="I15" s="1288"/>
      <c r="J15" s="1288"/>
      <c r="K15" s="1288"/>
      <c r="L15" s="1288"/>
      <c r="M15" s="1288"/>
      <c r="N15" s="1288"/>
      <c r="O15" s="1288"/>
      <c r="P15" s="1288"/>
      <c r="Q15" s="1288"/>
      <c r="R15" s="1288"/>
      <c r="S15" s="1288"/>
      <c r="T15" s="1288"/>
      <c r="U15" s="1288"/>
      <c r="V15" s="1288"/>
      <c r="W15" s="1288"/>
      <c r="X15" s="1288"/>
      <c r="Y15" s="1288"/>
      <c r="Z15" s="1288"/>
      <c r="AA15" s="1288"/>
      <c r="AB15" s="1288"/>
      <c r="AC15" s="1288"/>
      <c r="AD15" s="1288"/>
      <c r="AE15" s="1288"/>
      <c r="AF15" s="1288"/>
      <c r="AG15" s="1288"/>
      <c r="AH15" s="1288"/>
      <c r="AI15" s="1288"/>
      <c r="AJ15" s="1288"/>
      <c r="AK15" s="1288"/>
      <c r="AL15" s="1288"/>
      <c r="AM15" s="1288"/>
      <c r="AN15" s="1288"/>
      <c r="AO15" s="1288"/>
      <c r="AP15" s="1288"/>
      <c r="AQ15" s="1288"/>
      <c r="AR15" s="1288"/>
      <c r="AS15" s="1288"/>
      <c r="AT15" s="1288"/>
      <c r="AU15" s="1288"/>
      <c r="AV15" s="1288"/>
      <c r="AW15" s="1288"/>
      <c r="AX15" s="1288"/>
      <c r="AY15" s="1288"/>
      <c r="AZ15" s="1288"/>
      <c r="BA15" s="1288"/>
      <c r="BB15" s="1288"/>
      <c r="BC15" s="1288"/>
      <c r="BD15" s="1288"/>
      <c r="BE15" s="1288"/>
      <c r="BF15" s="1288"/>
      <c r="BG15" s="1288"/>
      <c r="BH15" s="1288"/>
      <c r="BI15" s="1288"/>
      <c r="BJ15" s="1288"/>
      <c r="BK15" s="1288"/>
      <c r="BL15" s="1288"/>
      <c r="BM15" s="1288"/>
      <c r="BN15" s="1288"/>
      <c r="BO15" s="1288"/>
      <c r="BP15" s="1288"/>
      <c r="BQ15" s="1288"/>
      <c r="BR15" s="1288"/>
      <c r="BS15" s="1288"/>
      <c r="BT15" s="1288"/>
      <c r="BU15" s="1288"/>
      <c r="BV15" s="1288"/>
      <c r="BW15" s="1288"/>
      <c r="BX15" s="1288"/>
      <c r="BY15" s="1288"/>
      <c r="BZ15" s="1288"/>
      <c r="CA15" s="1288"/>
      <c r="CB15" s="1288"/>
      <c r="CC15" s="1288"/>
      <c r="CD15" s="1288"/>
      <c r="CE15" s="1288"/>
      <c r="CF15" s="1288"/>
      <c r="CG15" s="1288"/>
      <c r="CH15" s="1288"/>
      <c r="CI15" s="1288"/>
      <c r="CJ15" s="1288"/>
      <c r="CK15" s="1288"/>
      <c r="CL15" s="1288"/>
      <c r="CM15" s="1288"/>
      <c r="CN15" s="1288"/>
      <c r="CO15" s="1288"/>
      <c r="CP15" s="1288"/>
      <c r="CQ15" s="1288"/>
      <c r="CR15" s="1288"/>
      <c r="CS15" s="1288"/>
      <c r="CT15" s="1288"/>
      <c r="CU15" s="1288"/>
      <c r="CV15" s="1288"/>
      <c r="CW15" s="1288"/>
      <c r="CX15" s="1288"/>
      <c r="CY15" s="1288"/>
      <c r="CZ15" s="1288"/>
      <c r="DA15" s="1288"/>
      <c r="DB15" s="1288"/>
      <c r="DC15" s="1288"/>
      <c r="DD15" s="1288"/>
      <c r="DE15" s="1288"/>
      <c r="DF15" s="280"/>
      <c r="DG15" s="280"/>
      <c r="DH15" s="280"/>
      <c r="DI15" s="280"/>
      <c r="DJ15" s="280"/>
      <c r="DK15" s="280"/>
      <c r="DL15" s="280"/>
      <c r="DM15" s="280"/>
      <c r="DN15" s="280"/>
      <c r="DO15" s="280"/>
      <c r="DP15" s="280"/>
      <c r="DQ15" s="280"/>
      <c r="DR15" s="280"/>
      <c r="DS15" s="280"/>
      <c r="DT15" s="280"/>
      <c r="DU15" s="280"/>
      <c r="DV15" s="280"/>
      <c r="DW15" s="280"/>
    </row>
    <row r="16" spans="1:143" s="279" customFormat="1" ht="13" x14ac:dyDescent="0.2">
      <c r="A16" s="1230"/>
      <c r="B16" s="1288"/>
      <c r="C16" s="1288"/>
      <c r="D16" s="1288"/>
      <c r="E16" s="1288"/>
      <c r="F16" s="1288"/>
      <c r="G16" s="1288"/>
      <c r="H16" s="1288"/>
      <c r="I16" s="1288"/>
      <c r="J16" s="1288"/>
      <c r="K16" s="1288"/>
      <c r="L16" s="1288"/>
      <c r="M16" s="1288"/>
      <c r="N16" s="1288"/>
      <c r="O16" s="1288"/>
      <c r="P16" s="1288"/>
      <c r="Q16" s="1288"/>
      <c r="R16" s="1288"/>
      <c r="S16" s="1288"/>
      <c r="T16" s="1288"/>
      <c r="U16" s="1288"/>
      <c r="V16" s="1288"/>
      <c r="W16" s="1288"/>
      <c r="X16" s="1288"/>
      <c r="Y16" s="1288"/>
      <c r="Z16" s="1288"/>
      <c r="AA16" s="1288"/>
      <c r="AB16" s="1288"/>
      <c r="AC16" s="1288"/>
      <c r="AD16" s="1288"/>
      <c r="AE16" s="1288"/>
      <c r="AF16" s="1288"/>
      <c r="AG16" s="1288"/>
      <c r="AH16" s="1288"/>
      <c r="AI16" s="1288"/>
      <c r="AJ16" s="1288"/>
      <c r="AK16" s="1288"/>
      <c r="AL16" s="1288"/>
      <c r="AM16" s="1288"/>
      <c r="AN16" s="1288"/>
      <c r="AO16" s="1288"/>
      <c r="AP16" s="1288"/>
      <c r="AQ16" s="1288"/>
      <c r="AR16" s="1288"/>
      <c r="AS16" s="1288"/>
      <c r="AT16" s="1288"/>
      <c r="AU16" s="1288"/>
      <c r="AV16" s="1288"/>
      <c r="AW16" s="1288"/>
      <c r="AX16" s="1288"/>
      <c r="AY16" s="1288"/>
      <c r="AZ16" s="1288"/>
      <c r="BA16" s="1288"/>
      <c r="BB16" s="1288"/>
      <c r="BC16" s="1288"/>
      <c r="BD16" s="1288"/>
      <c r="BE16" s="1288"/>
      <c r="BF16" s="1288"/>
      <c r="BG16" s="1288"/>
      <c r="BH16" s="1288"/>
      <c r="BI16" s="1288"/>
      <c r="BJ16" s="1288"/>
      <c r="BK16" s="1288"/>
      <c r="BL16" s="1288"/>
      <c r="BM16" s="1288"/>
      <c r="BN16" s="1288"/>
      <c r="BO16" s="1288"/>
      <c r="BP16" s="1288"/>
      <c r="BQ16" s="1288"/>
      <c r="BR16" s="1288"/>
      <c r="BS16" s="1288"/>
      <c r="BT16" s="1288"/>
      <c r="BU16" s="1288"/>
      <c r="BV16" s="1288"/>
      <c r="BW16" s="1288"/>
      <c r="BX16" s="1288"/>
      <c r="BY16" s="1288"/>
      <c r="BZ16" s="1288"/>
      <c r="CA16" s="1288"/>
      <c r="CB16" s="1288"/>
      <c r="CC16" s="1288"/>
      <c r="CD16" s="1288"/>
      <c r="CE16" s="1288"/>
      <c r="CF16" s="1288"/>
      <c r="CG16" s="1288"/>
      <c r="CH16" s="1288"/>
      <c r="CI16" s="1288"/>
      <c r="CJ16" s="1288"/>
      <c r="CK16" s="1288"/>
      <c r="CL16" s="1288"/>
      <c r="CM16" s="1288"/>
      <c r="CN16" s="1288"/>
      <c r="CO16" s="1288"/>
      <c r="CP16" s="1288"/>
      <c r="CQ16" s="1288"/>
      <c r="CR16" s="1288"/>
      <c r="CS16" s="1288"/>
      <c r="CT16" s="1288"/>
      <c r="CU16" s="1288"/>
      <c r="CV16" s="1288"/>
      <c r="CW16" s="1288"/>
      <c r="CX16" s="1288"/>
      <c r="CY16" s="1288"/>
      <c r="CZ16" s="1288"/>
      <c r="DA16" s="1288"/>
      <c r="DB16" s="1288"/>
      <c r="DC16" s="1288"/>
      <c r="DD16" s="1288"/>
      <c r="DE16" s="1288"/>
      <c r="DF16" s="280"/>
      <c r="DG16" s="280"/>
      <c r="DH16" s="280"/>
      <c r="DI16" s="280"/>
      <c r="DJ16" s="280"/>
      <c r="DK16" s="280"/>
      <c r="DL16" s="280"/>
      <c r="DM16" s="280"/>
      <c r="DN16" s="280"/>
      <c r="DO16" s="280"/>
      <c r="DP16" s="280"/>
      <c r="DQ16" s="280"/>
      <c r="DR16" s="280"/>
      <c r="DS16" s="280"/>
      <c r="DT16" s="280"/>
      <c r="DU16" s="280"/>
      <c r="DV16" s="280"/>
      <c r="DW16" s="280"/>
    </row>
    <row r="17" spans="1:351" s="279" customFormat="1" ht="13" x14ac:dyDescent="0.2">
      <c r="A17" s="1230"/>
      <c r="B17" s="1288"/>
      <c r="C17" s="1288"/>
      <c r="D17" s="1288"/>
      <c r="E17" s="1288"/>
      <c r="F17" s="1288"/>
      <c r="G17" s="1288"/>
      <c r="H17" s="1288"/>
      <c r="I17" s="1288"/>
      <c r="J17" s="1288"/>
      <c r="K17" s="1288"/>
      <c r="L17" s="1288"/>
      <c r="M17" s="1288"/>
      <c r="N17" s="1288"/>
      <c r="O17" s="1288"/>
      <c r="P17" s="1288"/>
      <c r="Q17" s="1288"/>
      <c r="R17" s="1288"/>
      <c r="S17" s="1288"/>
      <c r="T17" s="1288"/>
      <c r="U17" s="1288"/>
      <c r="V17" s="1288"/>
      <c r="W17" s="1288"/>
      <c r="X17" s="1288"/>
      <c r="Y17" s="1288"/>
      <c r="Z17" s="1288"/>
      <c r="AA17" s="1288"/>
      <c r="AB17" s="1288"/>
      <c r="AC17" s="1288"/>
      <c r="AD17" s="1288"/>
      <c r="AE17" s="1288"/>
      <c r="AF17" s="1288"/>
      <c r="AG17" s="1288"/>
      <c r="AH17" s="1288"/>
      <c r="AI17" s="1288"/>
      <c r="AJ17" s="1288"/>
      <c r="AK17" s="1288"/>
      <c r="AL17" s="1288"/>
      <c r="AM17" s="1288"/>
      <c r="AN17" s="1288"/>
      <c r="AO17" s="1288"/>
      <c r="AP17" s="1288"/>
      <c r="AQ17" s="1288"/>
      <c r="AR17" s="1288"/>
      <c r="AS17" s="1288"/>
      <c r="AT17" s="1288"/>
      <c r="AU17" s="1288"/>
      <c r="AV17" s="1288"/>
      <c r="AW17" s="1288"/>
      <c r="AX17" s="1288"/>
      <c r="AY17" s="1288"/>
      <c r="AZ17" s="1288"/>
      <c r="BA17" s="1288"/>
      <c r="BB17" s="1288"/>
      <c r="BC17" s="1288"/>
      <c r="BD17" s="1288"/>
      <c r="BE17" s="1288"/>
      <c r="BF17" s="1288"/>
      <c r="BG17" s="1288"/>
      <c r="BH17" s="1288"/>
      <c r="BI17" s="1288"/>
      <c r="BJ17" s="1288"/>
      <c r="BK17" s="1288"/>
      <c r="BL17" s="1288"/>
      <c r="BM17" s="1288"/>
      <c r="BN17" s="1288"/>
      <c r="BO17" s="1288"/>
      <c r="BP17" s="1288"/>
      <c r="BQ17" s="1288"/>
      <c r="BR17" s="1288"/>
      <c r="BS17" s="1288"/>
      <c r="BT17" s="1288"/>
      <c r="BU17" s="1288"/>
      <c r="BV17" s="1288"/>
      <c r="BW17" s="1288"/>
      <c r="BX17" s="1288"/>
      <c r="BY17" s="1288"/>
      <c r="BZ17" s="1288"/>
      <c r="CA17" s="1288"/>
      <c r="CB17" s="1288"/>
      <c r="CC17" s="1288"/>
      <c r="CD17" s="1288"/>
      <c r="CE17" s="1288"/>
      <c r="CF17" s="1288"/>
      <c r="CG17" s="1288"/>
      <c r="CH17" s="1288"/>
      <c r="CI17" s="1288"/>
      <c r="CJ17" s="1288"/>
      <c r="CK17" s="1288"/>
      <c r="CL17" s="1288"/>
      <c r="CM17" s="1288"/>
      <c r="CN17" s="1288"/>
      <c r="CO17" s="1288"/>
      <c r="CP17" s="1288"/>
      <c r="CQ17" s="1288"/>
      <c r="CR17" s="1288"/>
      <c r="CS17" s="1288"/>
      <c r="CT17" s="1288"/>
      <c r="CU17" s="1288"/>
      <c r="CV17" s="1288"/>
      <c r="CW17" s="1288"/>
      <c r="CX17" s="1288"/>
      <c r="CY17" s="1288"/>
      <c r="CZ17" s="1288"/>
      <c r="DA17" s="1288"/>
      <c r="DB17" s="1288"/>
      <c r="DC17" s="1288"/>
      <c r="DD17" s="1288"/>
      <c r="DE17" s="1288"/>
      <c r="DF17" s="280"/>
      <c r="DG17" s="280"/>
      <c r="DH17" s="280"/>
      <c r="DI17" s="280"/>
      <c r="DJ17" s="280"/>
      <c r="DK17" s="280"/>
      <c r="DL17" s="280"/>
      <c r="DM17" s="280"/>
      <c r="DN17" s="280"/>
      <c r="DO17" s="280"/>
      <c r="DP17" s="280"/>
      <c r="DQ17" s="280"/>
      <c r="DR17" s="280"/>
      <c r="DS17" s="280"/>
      <c r="DT17" s="280"/>
      <c r="DU17" s="280"/>
      <c r="DV17" s="280"/>
      <c r="DW17" s="280"/>
    </row>
    <row r="18" spans="1:351" s="279" customFormat="1" ht="13" x14ac:dyDescent="0.2">
      <c r="A18" s="1230"/>
      <c r="B18" s="1288"/>
      <c r="C18" s="1288"/>
      <c r="D18" s="1288"/>
      <c r="E18" s="1288"/>
      <c r="F18" s="1288"/>
      <c r="G18" s="1288"/>
      <c r="H18" s="1288"/>
      <c r="I18" s="1288"/>
      <c r="J18" s="1288"/>
      <c r="K18" s="1288"/>
      <c r="L18" s="1288"/>
      <c r="M18" s="1288"/>
      <c r="N18" s="1288"/>
      <c r="O18" s="1288"/>
      <c r="P18" s="1288"/>
      <c r="Q18" s="1288"/>
      <c r="R18" s="1288"/>
      <c r="S18" s="1288"/>
      <c r="T18" s="1288"/>
      <c r="U18" s="1288"/>
      <c r="V18" s="1288"/>
      <c r="W18" s="1288"/>
      <c r="X18" s="1288"/>
      <c r="Y18" s="1288"/>
      <c r="Z18" s="1288"/>
      <c r="AA18" s="1288"/>
      <c r="AB18" s="1288"/>
      <c r="AC18" s="1288"/>
      <c r="AD18" s="1288"/>
      <c r="AE18" s="1288"/>
      <c r="AF18" s="1288"/>
      <c r="AG18" s="1288"/>
      <c r="AH18" s="1288"/>
      <c r="AI18" s="1288"/>
      <c r="AJ18" s="1288"/>
      <c r="AK18" s="1288"/>
      <c r="AL18" s="1288"/>
      <c r="AM18" s="1288"/>
      <c r="AN18" s="1288"/>
      <c r="AO18" s="1288"/>
      <c r="AP18" s="1288"/>
      <c r="AQ18" s="1288"/>
      <c r="AR18" s="1288"/>
      <c r="AS18" s="1288"/>
      <c r="AT18" s="1288"/>
      <c r="AU18" s="1288"/>
      <c r="AV18" s="1288"/>
      <c r="AW18" s="1288"/>
      <c r="AX18" s="1288"/>
      <c r="AY18" s="1288"/>
      <c r="AZ18" s="1288"/>
      <c r="BA18" s="1288"/>
      <c r="BB18" s="1288"/>
      <c r="BC18" s="1288"/>
      <c r="BD18" s="1288"/>
      <c r="BE18" s="1288"/>
      <c r="BF18" s="1288"/>
      <c r="BG18" s="1288"/>
      <c r="BH18" s="1288"/>
      <c r="BI18" s="1288"/>
      <c r="BJ18" s="1288"/>
      <c r="BK18" s="1288"/>
      <c r="BL18" s="1288"/>
      <c r="BM18" s="1288"/>
      <c r="BN18" s="1288"/>
      <c r="BO18" s="1288"/>
      <c r="BP18" s="1288"/>
      <c r="BQ18" s="1288"/>
      <c r="BR18" s="1288"/>
      <c r="BS18" s="1288"/>
      <c r="BT18" s="1288"/>
      <c r="BU18" s="1288"/>
      <c r="BV18" s="1288"/>
      <c r="BW18" s="1288"/>
      <c r="BX18" s="1288"/>
      <c r="BY18" s="1288"/>
      <c r="BZ18" s="1288"/>
      <c r="CA18" s="1288"/>
      <c r="CB18" s="1288"/>
      <c r="CC18" s="1288"/>
      <c r="CD18" s="1288"/>
      <c r="CE18" s="1288"/>
      <c r="CF18" s="1288"/>
      <c r="CG18" s="1288"/>
      <c r="CH18" s="1288"/>
      <c r="CI18" s="1288"/>
      <c r="CJ18" s="1288"/>
      <c r="CK18" s="1288"/>
      <c r="CL18" s="1288"/>
      <c r="CM18" s="1288"/>
      <c r="CN18" s="1288"/>
      <c r="CO18" s="1288"/>
      <c r="CP18" s="1288"/>
      <c r="CQ18" s="1288"/>
      <c r="CR18" s="1288"/>
      <c r="CS18" s="1288"/>
      <c r="CT18" s="1288"/>
      <c r="CU18" s="1288"/>
      <c r="CV18" s="1288"/>
      <c r="CW18" s="1288"/>
      <c r="CX18" s="1288"/>
      <c r="CY18" s="1288"/>
      <c r="CZ18" s="1288"/>
      <c r="DA18" s="1288"/>
      <c r="DB18" s="1288"/>
      <c r="DC18" s="1288"/>
      <c r="DD18" s="1288"/>
      <c r="DE18" s="1288"/>
      <c r="DF18" s="280"/>
      <c r="DG18" s="280"/>
      <c r="DH18" s="280"/>
      <c r="DI18" s="280"/>
      <c r="DJ18" s="280"/>
      <c r="DK18" s="280"/>
      <c r="DL18" s="280"/>
      <c r="DM18" s="280"/>
      <c r="DN18" s="280"/>
      <c r="DO18" s="280"/>
      <c r="DP18" s="280"/>
      <c r="DQ18" s="280"/>
      <c r="DR18" s="280"/>
      <c r="DS18" s="280"/>
      <c r="DT18" s="280"/>
      <c r="DU18" s="280"/>
      <c r="DV18" s="280"/>
      <c r="DW18" s="280"/>
    </row>
    <row r="19" spans="1:351" ht="13" x14ac:dyDescent="0.2">
      <c r="DD19" s="1230"/>
      <c r="DE19" s="1230"/>
    </row>
    <row r="20" spans="1:351" ht="13" x14ac:dyDescent="0.2">
      <c r="DD20" s="1230"/>
      <c r="DE20" s="1230"/>
    </row>
    <row r="21" spans="1:351" ht="16.5" x14ac:dyDescent="0.2">
      <c r="B21" s="1287"/>
      <c r="C21" s="1283"/>
      <c r="D21" s="1283"/>
      <c r="E21" s="1283"/>
      <c r="F21" s="1283"/>
      <c r="G21" s="1283"/>
      <c r="H21" s="1283"/>
      <c r="I21" s="1283"/>
      <c r="J21" s="1283"/>
      <c r="K21" s="1283"/>
      <c r="L21" s="1283"/>
      <c r="M21" s="1283"/>
      <c r="N21" s="1286"/>
      <c r="O21" s="1283"/>
      <c r="P21" s="1283"/>
      <c r="Q21" s="1283"/>
      <c r="R21" s="1283"/>
      <c r="S21" s="1283"/>
      <c r="T21" s="1283"/>
      <c r="U21" s="1283"/>
      <c r="V21" s="1283"/>
      <c r="W21" s="1283"/>
      <c r="X21" s="1283"/>
      <c r="Y21" s="1283"/>
      <c r="Z21" s="1283"/>
      <c r="AA21" s="1283"/>
      <c r="AB21" s="1283"/>
      <c r="AC21" s="1283"/>
      <c r="AD21" s="1283"/>
      <c r="AE21" s="1283"/>
      <c r="AF21" s="1283"/>
      <c r="AG21" s="1283"/>
      <c r="AH21" s="1283"/>
      <c r="AI21" s="1283"/>
      <c r="AJ21" s="1283"/>
      <c r="AK21" s="1283"/>
      <c r="AL21" s="1283"/>
      <c r="AM21" s="1283"/>
      <c r="AN21" s="1283"/>
      <c r="AO21" s="1283"/>
      <c r="AP21" s="1283"/>
      <c r="AQ21" s="1283"/>
      <c r="AR21" s="1283"/>
      <c r="AS21" s="1283"/>
      <c r="AT21" s="1286"/>
      <c r="AU21" s="1283"/>
      <c r="AV21" s="1283"/>
      <c r="AW21" s="1283"/>
      <c r="AX21" s="1283"/>
      <c r="AY21" s="1283"/>
      <c r="AZ21" s="1283"/>
      <c r="BA21" s="1283"/>
      <c r="BB21" s="1283"/>
      <c r="BC21" s="1283"/>
      <c r="BD21" s="1283"/>
      <c r="BE21" s="1283"/>
      <c r="BF21" s="1286"/>
      <c r="BG21" s="1283"/>
      <c r="BH21" s="1283"/>
      <c r="BI21" s="1283"/>
      <c r="BJ21" s="1283"/>
      <c r="BK21" s="1283"/>
      <c r="BL21" s="1283"/>
      <c r="BM21" s="1283"/>
      <c r="BN21" s="1283"/>
      <c r="BO21" s="1283"/>
      <c r="BP21" s="1283"/>
      <c r="BQ21" s="1283"/>
      <c r="BR21" s="1286"/>
      <c r="BS21" s="1283"/>
      <c r="BT21" s="1283"/>
      <c r="BU21" s="1283"/>
      <c r="BV21" s="1283"/>
      <c r="BW21" s="1283"/>
      <c r="BX21" s="1283"/>
      <c r="BY21" s="1283"/>
      <c r="BZ21" s="1283"/>
      <c r="CA21" s="1283"/>
      <c r="CB21" s="1283"/>
      <c r="CC21" s="1283"/>
      <c r="CD21" s="1286"/>
      <c r="CE21" s="1283"/>
      <c r="CF21" s="1283"/>
      <c r="CG21" s="1283"/>
      <c r="CH21" s="1283"/>
      <c r="CI21" s="1283"/>
      <c r="CJ21" s="1283"/>
      <c r="CK21" s="1283"/>
      <c r="CL21" s="1283"/>
      <c r="CM21" s="1283"/>
      <c r="CN21" s="1283"/>
      <c r="CO21" s="1283"/>
      <c r="CP21" s="1286"/>
      <c r="CQ21" s="1283"/>
      <c r="CR21" s="1283"/>
      <c r="CS21" s="1283"/>
      <c r="CT21" s="1283"/>
      <c r="CU21" s="1283"/>
      <c r="CV21" s="1283"/>
      <c r="CW21" s="1283"/>
      <c r="CX21" s="1283"/>
      <c r="CY21" s="1283"/>
      <c r="CZ21" s="1283"/>
      <c r="DA21" s="1283"/>
      <c r="DB21" s="1286"/>
      <c r="DC21" s="1283"/>
      <c r="DD21" s="1282"/>
      <c r="DE21" s="1230"/>
      <c r="MM21" s="1285"/>
    </row>
    <row r="22" spans="1:351" ht="16.5" x14ac:dyDescent="0.2">
      <c r="B22" s="1231"/>
      <c r="MM22" s="1285"/>
    </row>
    <row r="23" spans="1:351" ht="13" x14ac:dyDescent="0.2">
      <c r="B23" s="1231"/>
    </row>
    <row r="24" spans="1:351" ht="13" x14ac:dyDescent="0.2">
      <c r="B24" s="1231"/>
    </row>
    <row r="25" spans="1:351" ht="13" x14ac:dyDescent="0.2">
      <c r="B25" s="1231"/>
    </row>
    <row r="26" spans="1:351" ht="13" x14ac:dyDescent="0.2">
      <c r="B26" s="1231"/>
    </row>
    <row r="27" spans="1:351" ht="13" x14ac:dyDescent="0.2">
      <c r="B27" s="1231"/>
    </row>
    <row r="28" spans="1:351" ht="13" x14ac:dyDescent="0.2">
      <c r="B28" s="1231"/>
    </row>
    <row r="29" spans="1:351" ht="13" x14ac:dyDescent="0.2">
      <c r="B29" s="1231"/>
    </row>
    <row r="30" spans="1:351" ht="13" x14ac:dyDescent="0.2">
      <c r="B30" s="1231"/>
    </row>
    <row r="31" spans="1:351" ht="13" x14ac:dyDescent="0.2">
      <c r="B31" s="1231"/>
    </row>
    <row r="32" spans="1:351" ht="13" x14ac:dyDescent="0.2">
      <c r="B32" s="1231"/>
    </row>
    <row r="33" spans="2:109" ht="13" x14ac:dyDescent="0.2">
      <c r="B33" s="1231"/>
    </row>
    <row r="34" spans="2:109" ht="13" x14ac:dyDescent="0.2">
      <c r="B34" s="1231"/>
    </row>
    <row r="35" spans="2:109" ht="13" x14ac:dyDescent="0.2">
      <c r="B35" s="1231"/>
    </row>
    <row r="36" spans="2:109" ht="13" x14ac:dyDescent="0.2">
      <c r="B36" s="1231"/>
    </row>
    <row r="37" spans="2:109" ht="13" x14ac:dyDescent="0.2">
      <c r="B37" s="1231"/>
    </row>
    <row r="38" spans="2:109" ht="13" x14ac:dyDescent="0.2">
      <c r="B38" s="1231"/>
    </row>
    <row r="39" spans="2:109" ht="13" x14ac:dyDescent="0.2">
      <c r="B39" s="1236"/>
      <c r="C39" s="1235"/>
      <c r="D39" s="1235"/>
      <c r="E39" s="1235"/>
      <c r="F39" s="1235"/>
      <c r="G39" s="1235"/>
      <c r="H39" s="1235"/>
      <c r="I39" s="1235"/>
      <c r="J39" s="1235"/>
      <c r="K39" s="1235"/>
      <c r="L39" s="1235"/>
      <c r="M39" s="1235"/>
      <c r="N39" s="1235"/>
      <c r="O39" s="1235"/>
      <c r="P39" s="1235"/>
      <c r="Q39" s="1235"/>
      <c r="R39" s="1235"/>
      <c r="S39" s="1235"/>
      <c r="T39" s="1235"/>
      <c r="U39" s="1235"/>
      <c r="V39" s="1235"/>
      <c r="W39" s="1235"/>
      <c r="X39" s="1235"/>
      <c r="Y39" s="1235"/>
      <c r="Z39" s="1235"/>
      <c r="AA39" s="1235"/>
      <c r="AB39" s="1235"/>
      <c r="AC39" s="1235"/>
      <c r="AD39" s="1235"/>
      <c r="AE39" s="1235"/>
      <c r="AF39" s="1235"/>
      <c r="AG39" s="1235"/>
      <c r="AH39" s="1235"/>
      <c r="AI39" s="1235"/>
      <c r="AJ39" s="1235"/>
      <c r="AK39" s="1235"/>
      <c r="AL39" s="1235"/>
      <c r="AM39" s="1235"/>
      <c r="AN39" s="1235"/>
      <c r="AO39" s="1235"/>
      <c r="AP39" s="1235"/>
      <c r="AQ39" s="1235"/>
      <c r="AR39" s="1235"/>
      <c r="AS39" s="1235"/>
      <c r="AT39" s="1235"/>
      <c r="AU39" s="1235"/>
      <c r="AV39" s="1235"/>
      <c r="AW39" s="1235"/>
      <c r="AX39" s="1235"/>
      <c r="AY39" s="1235"/>
      <c r="AZ39" s="1235"/>
      <c r="BA39" s="1235"/>
      <c r="BB39" s="1235"/>
      <c r="BC39" s="1235"/>
      <c r="BD39" s="1235"/>
      <c r="BE39" s="1235"/>
      <c r="BF39" s="1235"/>
      <c r="BG39" s="1235"/>
      <c r="BH39" s="1235"/>
      <c r="BI39" s="1235"/>
      <c r="BJ39" s="1235"/>
      <c r="BK39" s="1235"/>
      <c r="BL39" s="1235"/>
      <c r="BM39" s="1235"/>
      <c r="BN39" s="1235"/>
      <c r="BO39" s="1235"/>
      <c r="BP39" s="1235"/>
      <c r="BQ39" s="1235"/>
      <c r="BR39" s="1235"/>
      <c r="BS39" s="1235"/>
      <c r="BT39" s="1235"/>
      <c r="BU39" s="1235"/>
      <c r="BV39" s="1235"/>
      <c r="BW39" s="1235"/>
      <c r="BX39" s="1235"/>
      <c r="BY39" s="1235"/>
      <c r="BZ39" s="1235"/>
      <c r="CA39" s="1235"/>
      <c r="CB39" s="1235"/>
      <c r="CC39" s="1235"/>
      <c r="CD39" s="1235"/>
      <c r="CE39" s="1235"/>
      <c r="CF39" s="1235"/>
      <c r="CG39" s="1235"/>
      <c r="CH39" s="1235"/>
      <c r="CI39" s="1235"/>
      <c r="CJ39" s="1235"/>
      <c r="CK39" s="1235"/>
      <c r="CL39" s="1235"/>
      <c r="CM39" s="1235"/>
      <c r="CN39" s="1235"/>
      <c r="CO39" s="1235"/>
      <c r="CP39" s="1235"/>
      <c r="CQ39" s="1235"/>
      <c r="CR39" s="1235"/>
      <c r="CS39" s="1235"/>
      <c r="CT39" s="1235"/>
      <c r="CU39" s="1235"/>
      <c r="CV39" s="1235"/>
      <c r="CW39" s="1235"/>
      <c r="CX39" s="1235"/>
      <c r="CY39" s="1235"/>
      <c r="CZ39" s="1235"/>
      <c r="DA39" s="1235"/>
      <c r="DB39" s="1235"/>
      <c r="DC39" s="1235"/>
      <c r="DD39" s="1234"/>
    </row>
    <row r="40" spans="2:109" ht="13" x14ac:dyDescent="0.2">
      <c r="B40" s="1272"/>
      <c r="DD40" s="1272"/>
      <c r="DE40" s="1230"/>
    </row>
    <row r="41" spans="2:109" ht="16.5" x14ac:dyDescent="0.2">
      <c r="B41" s="1284" t="s">
        <v>631</v>
      </c>
      <c r="C41" s="1283"/>
      <c r="D41" s="1283"/>
      <c r="E41" s="1283"/>
      <c r="F41" s="1283"/>
      <c r="G41" s="1283"/>
      <c r="H41" s="1283"/>
      <c r="I41" s="1283"/>
      <c r="J41" s="1283"/>
      <c r="K41" s="1283"/>
      <c r="L41" s="1283"/>
      <c r="M41" s="1283"/>
      <c r="N41" s="1283"/>
      <c r="O41" s="1283"/>
      <c r="P41" s="1283"/>
      <c r="Q41" s="1283"/>
      <c r="R41" s="1283"/>
      <c r="S41" s="1283"/>
      <c r="T41" s="1283"/>
      <c r="U41" s="1283"/>
      <c r="V41" s="1283"/>
      <c r="W41" s="1283"/>
      <c r="X41" s="1283"/>
      <c r="Y41" s="1283"/>
      <c r="Z41" s="1283"/>
      <c r="AA41" s="1283"/>
      <c r="AB41" s="1283"/>
      <c r="AC41" s="1283"/>
      <c r="AD41" s="1283"/>
      <c r="AE41" s="1283"/>
      <c r="AF41" s="1283"/>
      <c r="AG41" s="1283"/>
      <c r="AH41" s="1283"/>
      <c r="AI41" s="1283"/>
      <c r="AJ41" s="1283"/>
      <c r="AK41" s="1283"/>
      <c r="AL41" s="1283"/>
      <c r="AM41" s="1283"/>
      <c r="AN41" s="1283"/>
      <c r="AO41" s="1283"/>
      <c r="AP41" s="1283"/>
      <c r="AQ41" s="1283"/>
      <c r="AR41" s="1283"/>
      <c r="AS41" s="1283"/>
      <c r="AT41" s="1283"/>
      <c r="AU41" s="1283"/>
      <c r="AV41" s="1283"/>
      <c r="AW41" s="1283"/>
      <c r="AX41" s="1283"/>
      <c r="AY41" s="1283"/>
      <c r="AZ41" s="1283"/>
      <c r="BA41" s="1283"/>
      <c r="BB41" s="1283"/>
      <c r="BC41" s="1283"/>
      <c r="BD41" s="1283"/>
      <c r="BE41" s="1283"/>
      <c r="BF41" s="1283"/>
      <c r="BG41" s="1283"/>
      <c r="BH41" s="1283"/>
      <c r="BI41" s="1283"/>
      <c r="BJ41" s="1283"/>
      <c r="BK41" s="1283"/>
      <c r="BL41" s="1283"/>
      <c r="BM41" s="1283"/>
      <c r="BN41" s="1283"/>
      <c r="BO41" s="1283"/>
      <c r="BP41" s="1283"/>
      <c r="BQ41" s="1283"/>
      <c r="BR41" s="1283"/>
      <c r="BS41" s="1283"/>
      <c r="BT41" s="1283"/>
      <c r="BU41" s="1283"/>
      <c r="BV41" s="1283"/>
      <c r="BW41" s="1283"/>
      <c r="BX41" s="1283"/>
      <c r="BY41" s="1283"/>
      <c r="BZ41" s="1283"/>
      <c r="CA41" s="1283"/>
      <c r="CB41" s="1283"/>
      <c r="CC41" s="1283"/>
      <c r="CD41" s="1283"/>
      <c r="CE41" s="1283"/>
      <c r="CF41" s="1283"/>
      <c r="CG41" s="1283"/>
      <c r="CH41" s="1283"/>
      <c r="CI41" s="1283"/>
      <c r="CJ41" s="1283"/>
      <c r="CK41" s="1283"/>
      <c r="CL41" s="1283"/>
      <c r="CM41" s="1283"/>
      <c r="CN41" s="1283"/>
      <c r="CO41" s="1283"/>
      <c r="CP41" s="1283"/>
      <c r="CQ41" s="1283"/>
      <c r="CR41" s="1283"/>
      <c r="CS41" s="1283"/>
      <c r="CT41" s="1283"/>
      <c r="CU41" s="1283"/>
      <c r="CV41" s="1283"/>
      <c r="CW41" s="1283"/>
      <c r="CX41" s="1283"/>
      <c r="CY41" s="1283"/>
      <c r="CZ41" s="1283"/>
      <c r="DA41" s="1283"/>
      <c r="DB41" s="1283"/>
      <c r="DC41" s="1283"/>
      <c r="DD41" s="1282"/>
    </row>
    <row r="42" spans="2:109" ht="13" x14ac:dyDescent="0.2">
      <c r="B42" s="1231"/>
      <c r="G42" s="1268"/>
      <c r="I42" s="1267"/>
      <c r="J42" s="1267"/>
      <c r="K42" s="1267"/>
      <c r="AM42" s="1268"/>
      <c r="AN42" s="1268" t="s">
        <v>627</v>
      </c>
      <c r="AP42" s="1267"/>
      <c r="AQ42" s="1267"/>
      <c r="AR42" s="1267"/>
      <c r="AY42" s="1268"/>
      <c r="BA42" s="1267"/>
      <c r="BB42" s="1267"/>
      <c r="BC42" s="1267"/>
      <c r="BK42" s="1268"/>
      <c r="BM42" s="1267"/>
      <c r="BN42" s="1267"/>
      <c r="BO42" s="1267"/>
      <c r="BW42" s="1268"/>
      <c r="BY42" s="1267"/>
      <c r="BZ42" s="1267"/>
      <c r="CA42" s="1267"/>
      <c r="CI42" s="1268"/>
      <c r="CK42" s="1267"/>
      <c r="CL42" s="1267"/>
      <c r="CM42" s="1267"/>
      <c r="CU42" s="1268"/>
      <c r="CW42" s="1267"/>
      <c r="CX42" s="1267"/>
      <c r="CY42" s="1267"/>
    </row>
    <row r="43" spans="2:109" ht="13.5" customHeight="1" x14ac:dyDescent="0.2">
      <c r="B43" s="1231"/>
      <c r="AN43" s="1266" t="s">
        <v>630</v>
      </c>
      <c r="AO43" s="1265"/>
      <c r="AP43" s="1265"/>
      <c r="AQ43" s="1265"/>
      <c r="AR43" s="1265"/>
      <c r="AS43" s="1265"/>
      <c r="AT43" s="1265"/>
      <c r="AU43" s="1265"/>
      <c r="AV43" s="1265"/>
      <c r="AW43" s="1265"/>
      <c r="AX43" s="1265"/>
      <c r="AY43" s="1265"/>
      <c r="AZ43" s="1265"/>
      <c r="BA43" s="1265"/>
      <c r="BB43" s="1265"/>
      <c r="BC43" s="1265"/>
      <c r="BD43" s="1265"/>
      <c r="BE43" s="1265"/>
      <c r="BF43" s="1265"/>
      <c r="BG43" s="1265"/>
      <c r="BH43" s="1265"/>
      <c r="BI43" s="1265"/>
      <c r="BJ43" s="1265"/>
      <c r="BK43" s="1265"/>
      <c r="BL43" s="1265"/>
      <c r="BM43" s="1265"/>
      <c r="BN43" s="1265"/>
      <c r="BO43" s="1265"/>
      <c r="BP43" s="1265"/>
      <c r="BQ43" s="1265"/>
      <c r="BR43" s="1265"/>
      <c r="BS43" s="1265"/>
      <c r="BT43" s="1265"/>
      <c r="BU43" s="1265"/>
      <c r="BV43" s="1265"/>
      <c r="BW43" s="1265"/>
      <c r="BX43" s="1265"/>
      <c r="BY43" s="1265"/>
      <c r="BZ43" s="1265"/>
      <c r="CA43" s="1265"/>
      <c r="CB43" s="1265"/>
      <c r="CC43" s="1265"/>
      <c r="CD43" s="1265"/>
      <c r="CE43" s="1265"/>
      <c r="CF43" s="1265"/>
      <c r="CG43" s="1265"/>
      <c r="CH43" s="1265"/>
      <c r="CI43" s="1265"/>
      <c r="CJ43" s="1265"/>
      <c r="CK43" s="1265"/>
      <c r="CL43" s="1265"/>
      <c r="CM43" s="1265"/>
      <c r="CN43" s="1265"/>
      <c r="CO43" s="1265"/>
      <c r="CP43" s="1265"/>
      <c r="CQ43" s="1265"/>
      <c r="CR43" s="1265"/>
      <c r="CS43" s="1265"/>
      <c r="CT43" s="1265"/>
      <c r="CU43" s="1265"/>
      <c r="CV43" s="1265"/>
      <c r="CW43" s="1265"/>
      <c r="CX43" s="1265"/>
      <c r="CY43" s="1265"/>
      <c r="CZ43" s="1265"/>
      <c r="DA43" s="1265"/>
      <c r="DB43" s="1265"/>
      <c r="DC43" s="1264"/>
    </row>
    <row r="44" spans="2:109" ht="13" x14ac:dyDescent="0.2">
      <c r="B44" s="1231"/>
      <c r="AN44" s="1263"/>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1"/>
    </row>
    <row r="45" spans="2:109" ht="13" x14ac:dyDescent="0.2">
      <c r="B45" s="1231"/>
      <c r="AN45" s="1263"/>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1"/>
    </row>
    <row r="46" spans="2:109" ht="13" x14ac:dyDescent="0.2">
      <c r="B46" s="1231"/>
      <c r="AN46" s="1263"/>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1"/>
    </row>
    <row r="47" spans="2:109" ht="13" x14ac:dyDescent="0.2">
      <c r="B47" s="1231"/>
      <c r="AN47" s="1260"/>
      <c r="AO47" s="1259"/>
      <c r="AP47" s="1259"/>
      <c r="AQ47" s="1259"/>
      <c r="AR47" s="1259"/>
      <c r="AS47" s="1259"/>
      <c r="AT47" s="1259"/>
      <c r="AU47" s="1259"/>
      <c r="AV47" s="1259"/>
      <c r="AW47" s="1259"/>
      <c r="AX47" s="1259"/>
      <c r="AY47" s="1259"/>
      <c r="AZ47" s="1259"/>
      <c r="BA47" s="1259"/>
      <c r="BB47" s="1259"/>
      <c r="BC47" s="1259"/>
      <c r="BD47" s="1259"/>
      <c r="BE47" s="1259"/>
      <c r="BF47" s="1259"/>
      <c r="BG47" s="1259"/>
      <c r="BH47" s="1259"/>
      <c r="BI47" s="1259"/>
      <c r="BJ47" s="1259"/>
      <c r="BK47" s="1259"/>
      <c r="BL47" s="1259"/>
      <c r="BM47" s="1259"/>
      <c r="BN47" s="1259"/>
      <c r="BO47" s="1259"/>
      <c r="BP47" s="1259"/>
      <c r="BQ47" s="1259"/>
      <c r="BR47" s="1259"/>
      <c r="BS47" s="1259"/>
      <c r="BT47" s="1259"/>
      <c r="BU47" s="1259"/>
      <c r="BV47" s="1259"/>
      <c r="BW47" s="1259"/>
      <c r="BX47" s="1259"/>
      <c r="BY47" s="1259"/>
      <c r="BZ47" s="1259"/>
      <c r="CA47" s="1259"/>
      <c r="CB47" s="1259"/>
      <c r="CC47" s="1259"/>
      <c r="CD47" s="1259"/>
      <c r="CE47" s="1259"/>
      <c r="CF47" s="1259"/>
      <c r="CG47" s="1259"/>
      <c r="CH47" s="1259"/>
      <c r="CI47" s="1259"/>
      <c r="CJ47" s="1259"/>
      <c r="CK47" s="1259"/>
      <c r="CL47" s="1259"/>
      <c r="CM47" s="1259"/>
      <c r="CN47" s="1259"/>
      <c r="CO47" s="1259"/>
      <c r="CP47" s="1259"/>
      <c r="CQ47" s="1259"/>
      <c r="CR47" s="1259"/>
      <c r="CS47" s="1259"/>
      <c r="CT47" s="1259"/>
      <c r="CU47" s="1259"/>
      <c r="CV47" s="1259"/>
      <c r="CW47" s="1259"/>
      <c r="CX47" s="1259"/>
      <c r="CY47" s="1259"/>
      <c r="CZ47" s="1259"/>
      <c r="DA47" s="1259"/>
      <c r="DB47" s="1259"/>
      <c r="DC47" s="1258"/>
    </row>
    <row r="48" spans="2:109" ht="13" x14ac:dyDescent="0.2">
      <c r="B48" s="1231"/>
      <c r="H48" s="1245"/>
      <c r="I48" s="1245"/>
      <c r="J48" s="1245"/>
      <c r="AN48" s="1245"/>
      <c r="AO48" s="1245"/>
      <c r="AP48" s="1245"/>
      <c r="AZ48" s="1245"/>
      <c r="BA48" s="1245"/>
      <c r="BB48" s="1245"/>
      <c r="BL48" s="1245"/>
      <c r="BM48" s="1245"/>
      <c r="BN48" s="1245"/>
      <c r="BX48" s="1245"/>
      <c r="BY48" s="1245"/>
      <c r="BZ48" s="1245"/>
      <c r="CJ48" s="1245"/>
      <c r="CK48" s="1245"/>
      <c r="CL48" s="1245"/>
      <c r="CV48" s="1245"/>
      <c r="CW48" s="1245"/>
      <c r="CX48" s="1245"/>
    </row>
    <row r="49" spans="1:109" ht="13" x14ac:dyDescent="0.2">
      <c r="B49" s="1231"/>
      <c r="AN49" s="1230" t="s">
        <v>625</v>
      </c>
    </row>
    <row r="50" spans="1:109" ht="13" x14ac:dyDescent="0.2">
      <c r="B50" s="1231"/>
      <c r="G50" s="1243"/>
      <c r="H50" s="1243"/>
      <c r="I50" s="1243"/>
      <c r="J50" s="1243"/>
      <c r="K50" s="1252"/>
      <c r="L50" s="1252"/>
      <c r="M50" s="1251"/>
      <c r="N50" s="1251"/>
      <c r="AN50" s="1250"/>
      <c r="AO50" s="1249"/>
      <c r="AP50" s="1249"/>
      <c r="AQ50" s="1249"/>
      <c r="AR50" s="1249"/>
      <c r="AS50" s="1249"/>
      <c r="AT50" s="1249"/>
      <c r="AU50" s="1249"/>
      <c r="AV50" s="1249"/>
      <c r="AW50" s="1249"/>
      <c r="AX50" s="1249"/>
      <c r="AY50" s="1249"/>
      <c r="AZ50" s="1249"/>
      <c r="BA50" s="1249"/>
      <c r="BB50" s="1249"/>
      <c r="BC50" s="1249"/>
      <c r="BD50" s="1249"/>
      <c r="BE50" s="1249"/>
      <c r="BF50" s="1249"/>
      <c r="BG50" s="1249"/>
      <c r="BH50" s="1249"/>
      <c r="BI50" s="1249"/>
      <c r="BJ50" s="1249"/>
      <c r="BK50" s="1249"/>
      <c r="BL50" s="1249"/>
      <c r="BM50" s="1249"/>
      <c r="BN50" s="1249"/>
      <c r="BO50" s="1248"/>
      <c r="BP50" s="1240" t="s">
        <v>553</v>
      </c>
      <c r="BQ50" s="1240"/>
      <c r="BR50" s="1240"/>
      <c r="BS50" s="1240"/>
      <c r="BT50" s="1240"/>
      <c r="BU50" s="1240"/>
      <c r="BV50" s="1240"/>
      <c r="BW50" s="1240"/>
      <c r="BX50" s="1240" t="s">
        <v>554</v>
      </c>
      <c r="BY50" s="1240"/>
      <c r="BZ50" s="1240"/>
      <c r="CA50" s="1240"/>
      <c r="CB50" s="1240"/>
      <c r="CC50" s="1240"/>
      <c r="CD50" s="1240"/>
      <c r="CE50" s="1240"/>
      <c r="CF50" s="1240" t="s">
        <v>555</v>
      </c>
      <c r="CG50" s="1240"/>
      <c r="CH50" s="1240"/>
      <c r="CI50" s="1240"/>
      <c r="CJ50" s="1240"/>
      <c r="CK50" s="1240"/>
      <c r="CL50" s="1240"/>
      <c r="CM50" s="1240"/>
      <c r="CN50" s="1240" t="s">
        <v>556</v>
      </c>
      <c r="CO50" s="1240"/>
      <c r="CP50" s="1240"/>
      <c r="CQ50" s="1240"/>
      <c r="CR50" s="1240"/>
      <c r="CS50" s="1240"/>
      <c r="CT50" s="1240"/>
      <c r="CU50" s="1240"/>
      <c r="CV50" s="1240" t="s">
        <v>557</v>
      </c>
      <c r="CW50" s="1240"/>
      <c r="CX50" s="1240"/>
      <c r="CY50" s="1240"/>
      <c r="CZ50" s="1240"/>
      <c r="DA50" s="1240"/>
      <c r="DB50" s="1240"/>
      <c r="DC50" s="1240"/>
    </row>
    <row r="51" spans="1:109" ht="13.5" customHeight="1" x14ac:dyDescent="0.2">
      <c r="B51" s="1231"/>
      <c r="G51" s="1247"/>
      <c r="H51" s="1247"/>
      <c r="I51" s="1281"/>
      <c r="J51" s="1281"/>
      <c r="K51" s="1246"/>
      <c r="L51" s="1246"/>
      <c r="M51" s="1246"/>
      <c r="N51" s="1246"/>
      <c r="AM51" s="1245"/>
      <c r="AN51" s="1239" t="s">
        <v>624</v>
      </c>
      <c r="AO51" s="1239"/>
      <c r="AP51" s="1239"/>
      <c r="AQ51" s="1239"/>
      <c r="AR51" s="1239"/>
      <c r="AS51" s="1239"/>
      <c r="AT51" s="1239"/>
      <c r="AU51" s="1239"/>
      <c r="AV51" s="1239"/>
      <c r="AW51" s="1239"/>
      <c r="AX51" s="1239"/>
      <c r="AY51" s="1239"/>
      <c r="AZ51" s="1239"/>
      <c r="BA51" s="1239"/>
      <c r="BB51" s="1239" t="s">
        <v>622</v>
      </c>
      <c r="BC51" s="1239"/>
      <c r="BD51" s="1239"/>
      <c r="BE51" s="1239"/>
      <c r="BF51" s="1239"/>
      <c r="BG51" s="1239"/>
      <c r="BH51" s="1239"/>
      <c r="BI51" s="1239"/>
      <c r="BJ51" s="1239"/>
      <c r="BK51" s="1239"/>
      <c r="BL51" s="1239"/>
      <c r="BM51" s="1239"/>
      <c r="BN51" s="1239"/>
      <c r="BO51" s="1239"/>
      <c r="BP51" s="1280"/>
      <c r="BQ51" s="1238"/>
      <c r="BR51" s="1238"/>
      <c r="BS51" s="1238"/>
      <c r="BT51" s="1238"/>
      <c r="BU51" s="1238"/>
      <c r="BV51" s="1238"/>
      <c r="BW51" s="1238"/>
      <c r="BX51" s="1238">
        <v>164.9</v>
      </c>
      <c r="BY51" s="1238"/>
      <c r="BZ51" s="1238"/>
      <c r="CA51" s="1238"/>
      <c r="CB51" s="1238"/>
      <c r="CC51" s="1238"/>
      <c r="CD51" s="1238"/>
      <c r="CE51" s="1238"/>
      <c r="CF51" s="1238">
        <v>169.2</v>
      </c>
      <c r="CG51" s="1238"/>
      <c r="CH51" s="1238"/>
      <c r="CI51" s="1238"/>
      <c r="CJ51" s="1238"/>
      <c r="CK51" s="1238"/>
      <c r="CL51" s="1238"/>
      <c r="CM51" s="1238"/>
      <c r="CN51" s="1238">
        <v>169.7</v>
      </c>
      <c r="CO51" s="1238"/>
      <c r="CP51" s="1238"/>
      <c r="CQ51" s="1238"/>
      <c r="CR51" s="1238"/>
      <c r="CS51" s="1238"/>
      <c r="CT51" s="1238"/>
      <c r="CU51" s="1238"/>
      <c r="CV51" s="1238">
        <v>172.4</v>
      </c>
      <c r="CW51" s="1238"/>
      <c r="CX51" s="1238"/>
      <c r="CY51" s="1238"/>
      <c r="CZ51" s="1238"/>
      <c r="DA51" s="1238"/>
      <c r="DB51" s="1238"/>
      <c r="DC51" s="1238"/>
    </row>
    <row r="52" spans="1:109" ht="13" x14ac:dyDescent="0.2">
      <c r="B52" s="1231"/>
      <c r="G52" s="1247"/>
      <c r="H52" s="1247"/>
      <c r="I52" s="1281"/>
      <c r="J52" s="1281"/>
      <c r="K52" s="1246"/>
      <c r="L52" s="1246"/>
      <c r="M52" s="1246"/>
      <c r="N52" s="1246"/>
      <c r="AM52" s="1245"/>
      <c r="AN52" s="1239"/>
      <c r="AO52" s="1239"/>
      <c r="AP52" s="1239"/>
      <c r="AQ52" s="1239"/>
      <c r="AR52" s="1239"/>
      <c r="AS52" s="1239"/>
      <c r="AT52" s="1239"/>
      <c r="AU52" s="1239"/>
      <c r="AV52" s="1239"/>
      <c r="AW52" s="1239"/>
      <c r="AX52" s="1239"/>
      <c r="AY52" s="1239"/>
      <c r="AZ52" s="1239"/>
      <c r="BA52" s="1239"/>
      <c r="BB52" s="1239"/>
      <c r="BC52" s="1239"/>
      <c r="BD52" s="1239"/>
      <c r="BE52" s="1239"/>
      <c r="BF52" s="1239"/>
      <c r="BG52" s="1239"/>
      <c r="BH52" s="1239"/>
      <c r="BI52" s="1239"/>
      <c r="BJ52" s="1239"/>
      <c r="BK52" s="1239"/>
      <c r="BL52" s="1239"/>
      <c r="BM52" s="1239"/>
      <c r="BN52" s="1239"/>
      <c r="BO52" s="1239"/>
      <c r="BP52" s="1238"/>
      <c r="BQ52" s="1238"/>
      <c r="BR52" s="1238"/>
      <c r="BS52" s="1238"/>
      <c r="BT52" s="1238"/>
      <c r="BU52" s="1238"/>
      <c r="BV52" s="1238"/>
      <c r="BW52" s="1238"/>
      <c r="BX52" s="1238"/>
      <c r="BY52" s="1238"/>
      <c r="BZ52" s="1238"/>
      <c r="CA52" s="1238"/>
      <c r="CB52" s="1238"/>
      <c r="CC52" s="1238"/>
      <c r="CD52" s="1238"/>
      <c r="CE52" s="1238"/>
      <c r="CF52" s="1238"/>
      <c r="CG52" s="1238"/>
      <c r="CH52" s="1238"/>
      <c r="CI52" s="1238"/>
      <c r="CJ52" s="1238"/>
      <c r="CK52" s="1238"/>
      <c r="CL52" s="1238"/>
      <c r="CM52" s="1238"/>
      <c r="CN52" s="1238"/>
      <c r="CO52" s="1238"/>
      <c r="CP52" s="1238"/>
      <c r="CQ52" s="1238"/>
      <c r="CR52" s="1238"/>
      <c r="CS52" s="1238"/>
      <c r="CT52" s="1238"/>
      <c r="CU52" s="1238"/>
      <c r="CV52" s="1238"/>
      <c r="CW52" s="1238"/>
      <c r="CX52" s="1238"/>
      <c r="CY52" s="1238"/>
      <c r="CZ52" s="1238"/>
      <c r="DA52" s="1238"/>
      <c r="DB52" s="1238"/>
      <c r="DC52" s="1238"/>
    </row>
    <row r="53" spans="1:109" ht="13" x14ac:dyDescent="0.2">
      <c r="A53" s="1267"/>
      <c r="B53" s="1231"/>
      <c r="G53" s="1247"/>
      <c r="H53" s="1247"/>
      <c r="I53" s="1243"/>
      <c r="J53" s="1243"/>
      <c r="K53" s="1246"/>
      <c r="L53" s="1246"/>
      <c r="M53" s="1246"/>
      <c r="N53" s="1246"/>
      <c r="AM53" s="1245"/>
      <c r="AN53" s="1239"/>
      <c r="AO53" s="1239"/>
      <c r="AP53" s="1239"/>
      <c r="AQ53" s="1239"/>
      <c r="AR53" s="1239"/>
      <c r="AS53" s="1239"/>
      <c r="AT53" s="1239"/>
      <c r="AU53" s="1239"/>
      <c r="AV53" s="1239"/>
      <c r="AW53" s="1239"/>
      <c r="AX53" s="1239"/>
      <c r="AY53" s="1239"/>
      <c r="AZ53" s="1239"/>
      <c r="BA53" s="1239"/>
      <c r="BB53" s="1239" t="s">
        <v>629</v>
      </c>
      <c r="BC53" s="1239"/>
      <c r="BD53" s="1239"/>
      <c r="BE53" s="1239"/>
      <c r="BF53" s="1239"/>
      <c r="BG53" s="1239"/>
      <c r="BH53" s="1239"/>
      <c r="BI53" s="1239"/>
      <c r="BJ53" s="1239"/>
      <c r="BK53" s="1239"/>
      <c r="BL53" s="1239"/>
      <c r="BM53" s="1239"/>
      <c r="BN53" s="1239"/>
      <c r="BO53" s="1239"/>
      <c r="BP53" s="1280"/>
      <c r="BQ53" s="1238"/>
      <c r="BR53" s="1238"/>
      <c r="BS53" s="1238"/>
      <c r="BT53" s="1238"/>
      <c r="BU53" s="1238"/>
      <c r="BV53" s="1238"/>
      <c r="BW53" s="1238"/>
      <c r="BX53" s="1238">
        <v>58</v>
      </c>
      <c r="BY53" s="1238"/>
      <c r="BZ53" s="1238"/>
      <c r="CA53" s="1238"/>
      <c r="CB53" s="1238"/>
      <c r="CC53" s="1238"/>
      <c r="CD53" s="1238"/>
      <c r="CE53" s="1238"/>
      <c r="CF53" s="1238">
        <v>59.1</v>
      </c>
      <c r="CG53" s="1238"/>
      <c r="CH53" s="1238"/>
      <c r="CI53" s="1238"/>
      <c r="CJ53" s="1238"/>
      <c r="CK53" s="1238"/>
      <c r="CL53" s="1238"/>
      <c r="CM53" s="1238"/>
      <c r="CN53" s="1238">
        <v>60.5</v>
      </c>
      <c r="CO53" s="1238"/>
      <c r="CP53" s="1238"/>
      <c r="CQ53" s="1238"/>
      <c r="CR53" s="1238"/>
      <c r="CS53" s="1238"/>
      <c r="CT53" s="1238"/>
      <c r="CU53" s="1238"/>
      <c r="CV53" s="1238">
        <v>61.2</v>
      </c>
      <c r="CW53" s="1238"/>
      <c r="CX53" s="1238"/>
      <c r="CY53" s="1238"/>
      <c r="CZ53" s="1238"/>
      <c r="DA53" s="1238"/>
      <c r="DB53" s="1238"/>
      <c r="DC53" s="1238"/>
    </row>
    <row r="54" spans="1:109" ht="13" x14ac:dyDescent="0.2">
      <c r="A54" s="1267"/>
      <c r="B54" s="1231"/>
      <c r="G54" s="1247"/>
      <c r="H54" s="1247"/>
      <c r="I54" s="1243"/>
      <c r="J54" s="1243"/>
      <c r="K54" s="1246"/>
      <c r="L54" s="1246"/>
      <c r="M54" s="1246"/>
      <c r="N54" s="1246"/>
      <c r="AM54" s="1245"/>
      <c r="AN54" s="1239"/>
      <c r="AO54" s="1239"/>
      <c r="AP54" s="1239"/>
      <c r="AQ54" s="1239"/>
      <c r="AR54" s="1239"/>
      <c r="AS54" s="1239"/>
      <c r="AT54" s="1239"/>
      <c r="AU54" s="1239"/>
      <c r="AV54" s="1239"/>
      <c r="AW54" s="1239"/>
      <c r="AX54" s="1239"/>
      <c r="AY54" s="1239"/>
      <c r="AZ54" s="1239"/>
      <c r="BA54" s="1239"/>
      <c r="BB54" s="1239"/>
      <c r="BC54" s="1239"/>
      <c r="BD54" s="1239"/>
      <c r="BE54" s="1239"/>
      <c r="BF54" s="1239"/>
      <c r="BG54" s="1239"/>
      <c r="BH54" s="1239"/>
      <c r="BI54" s="1239"/>
      <c r="BJ54" s="1239"/>
      <c r="BK54" s="1239"/>
      <c r="BL54" s="1239"/>
      <c r="BM54" s="1239"/>
      <c r="BN54" s="1239"/>
      <c r="BO54" s="1239"/>
      <c r="BP54" s="1238"/>
      <c r="BQ54" s="1238"/>
      <c r="BR54" s="1238"/>
      <c r="BS54" s="1238"/>
      <c r="BT54" s="1238"/>
      <c r="BU54" s="1238"/>
      <c r="BV54" s="1238"/>
      <c r="BW54" s="1238"/>
      <c r="BX54" s="1238"/>
      <c r="BY54" s="1238"/>
      <c r="BZ54" s="1238"/>
      <c r="CA54" s="1238"/>
      <c r="CB54" s="1238"/>
      <c r="CC54" s="1238"/>
      <c r="CD54" s="1238"/>
      <c r="CE54" s="1238"/>
      <c r="CF54" s="1238"/>
      <c r="CG54" s="1238"/>
      <c r="CH54" s="1238"/>
      <c r="CI54" s="1238"/>
      <c r="CJ54" s="1238"/>
      <c r="CK54" s="1238"/>
      <c r="CL54" s="1238"/>
      <c r="CM54" s="1238"/>
      <c r="CN54" s="1238"/>
      <c r="CO54" s="1238"/>
      <c r="CP54" s="1238"/>
      <c r="CQ54" s="1238"/>
      <c r="CR54" s="1238"/>
      <c r="CS54" s="1238"/>
      <c r="CT54" s="1238"/>
      <c r="CU54" s="1238"/>
      <c r="CV54" s="1238"/>
      <c r="CW54" s="1238"/>
      <c r="CX54" s="1238"/>
      <c r="CY54" s="1238"/>
      <c r="CZ54" s="1238"/>
      <c r="DA54" s="1238"/>
      <c r="DB54" s="1238"/>
      <c r="DC54" s="1238"/>
    </row>
    <row r="55" spans="1:109" ht="13" x14ac:dyDescent="0.2">
      <c r="A55" s="1267"/>
      <c r="B55" s="1231"/>
      <c r="G55" s="1243"/>
      <c r="H55" s="1243"/>
      <c r="I55" s="1243"/>
      <c r="J55" s="1243"/>
      <c r="K55" s="1246"/>
      <c r="L55" s="1246"/>
      <c r="M55" s="1246"/>
      <c r="N55" s="1246"/>
      <c r="AN55" s="1240" t="s">
        <v>623</v>
      </c>
      <c r="AO55" s="1240"/>
      <c r="AP55" s="1240"/>
      <c r="AQ55" s="1240"/>
      <c r="AR55" s="1240"/>
      <c r="AS55" s="1240"/>
      <c r="AT55" s="1240"/>
      <c r="AU55" s="1240"/>
      <c r="AV55" s="1240"/>
      <c r="AW55" s="1240"/>
      <c r="AX55" s="1240"/>
      <c r="AY55" s="1240"/>
      <c r="AZ55" s="1240"/>
      <c r="BA55" s="1240"/>
      <c r="BB55" s="1239" t="s">
        <v>622</v>
      </c>
      <c r="BC55" s="1239"/>
      <c r="BD55" s="1239"/>
      <c r="BE55" s="1239"/>
      <c r="BF55" s="1239"/>
      <c r="BG55" s="1239"/>
      <c r="BH55" s="1239"/>
      <c r="BI55" s="1239"/>
      <c r="BJ55" s="1239"/>
      <c r="BK55" s="1239"/>
      <c r="BL55" s="1239"/>
      <c r="BM55" s="1239"/>
      <c r="BN55" s="1239"/>
      <c r="BO55" s="1239"/>
      <c r="BP55" s="1280"/>
      <c r="BQ55" s="1238"/>
      <c r="BR55" s="1238"/>
      <c r="BS55" s="1238"/>
      <c r="BT55" s="1238"/>
      <c r="BU55" s="1238"/>
      <c r="BV55" s="1238"/>
      <c r="BW55" s="1238"/>
      <c r="BX55" s="1238">
        <v>174.6</v>
      </c>
      <c r="BY55" s="1238"/>
      <c r="BZ55" s="1238"/>
      <c r="CA55" s="1238"/>
      <c r="CB55" s="1238"/>
      <c r="CC55" s="1238"/>
      <c r="CD55" s="1238"/>
      <c r="CE55" s="1238"/>
      <c r="CF55" s="1238">
        <v>245.1</v>
      </c>
      <c r="CG55" s="1238"/>
      <c r="CH55" s="1238"/>
      <c r="CI55" s="1238"/>
      <c r="CJ55" s="1238"/>
      <c r="CK55" s="1238"/>
      <c r="CL55" s="1238"/>
      <c r="CM55" s="1238"/>
      <c r="CN55" s="1238">
        <v>246.9</v>
      </c>
      <c r="CO55" s="1238"/>
      <c r="CP55" s="1238"/>
      <c r="CQ55" s="1238"/>
      <c r="CR55" s="1238"/>
      <c r="CS55" s="1238"/>
      <c r="CT55" s="1238"/>
      <c r="CU55" s="1238"/>
      <c r="CV55" s="1238">
        <v>250.4</v>
      </c>
      <c r="CW55" s="1238"/>
      <c r="CX55" s="1238"/>
      <c r="CY55" s="1238"/>
      <c r="CZ55" s="1238"/>
      <c r="DA55" s="1238"/>
      <c r="DB55" s="1238"/>
      <c r="DC55" s="1238"/>
    </row>
    <row r="56" spans="1:109" ht="13" x14ac:dyDescent="0.2">
      <c r="A56" s="1267"/>
      <c r="B56" s="1231"/>
      <c r="G56" s="1243"/>
      <c r="H56" s="1243"/>
      <c r="I56" s="1243"/>
      <c r="J56" s="1243"/>
      <c r="K56" s="1246"/>
      <c r="L56" s="1246"/>
      <c r="M56" s="1246"/>
      <c r="N56" s="1246"/>
      <c r="AN56" s="1240"/>
      <c r="AO56" s="1240"/>
      <c r="AP56" s="1240"/>
      <c r="AQ56" s="1240"/>
      <c r="AR56" s="1240"/>
      <c r="AS56" s="1240"/>
      <c r="AT56" s="1240"/>
      <c r="AU56" s="1240"/>
      <c r="AV56" s="1240"/>
      <c r="AW56" s="1240"/>
      <c r="AX56" s="1240"/>
      <c r="AY56" s="1240"/>
      <c r="AZ56" s="1240"/>
      <c r="BA56" s="1240"/>
      <c r="BB56" s="1239"/>
      <c r="BC56" s="1239"/>
      <c r="BD56" s="1239"/>
      <c r="BE56" s="1239"/>
      <c r="BF56" s="1239"/>
      <c r="BG56" s="1239"/>
      <c r="BH56" s="1239"/>
      <c r="BI56" s="1239"/>
      <c r="BJ56" s="1239"/>
      <c r="BK56" s="1239"/>
      <c r="BL56" s="1239"/>
      <c r="BM56" s="1239"/>
      <c r="BN56" s="1239"/>
      <c r="BO56" s="1239"/>
      <c r="BP56" s="1238"/>
      <c r="BQ56" s="1238"/>
      <c r="BR56" s="1238"/>
      <c r="BS56" s="1238"/>
      <c r="BT56" s="1238"/>
      <c r="BU56" s="1238"/>
      <c r="BV56" s="1238"/>
      <c r="BW56" s="1238"/>
      <c r="BX56" s="1238"/>
      <c r="BY56" s="1238"/>
      <c r="BZ56" s="1238"/>
      <c r="CA56" s="1238"/>
      <c r="CB56" s="1238"/>
      <c r="CC56" s="1238"/>
      <c r="CD56" s="1238"/>
      <c r="CE56" s="1238"/>
      <c r="CF56" s="1238"/>
      <c r="CG56" s="1238"/>
      <c r="CH56" s="1238"/>
      <c r="CI56" s="1238"/>
      <c r="CJ56" s="1238"/>
      <c r="CK56" s="1238"/>
      <c r="CL56" s="1238"/>
      <c r="CM56" s="1238"/>
      <c r="CN56" s="1238"/>
      <c r="CO56" s="1238"/>
      <c r="CP56" s="1238"/>
      <c r="CQ56" s="1238"/>
      <c r="CR56" s="1238"/>
      <c r="CS56" s="1238"/>
      <c r="CT56" s="1238"/>
      <c r="CU56" s="1238"/>
      <c r="CV56" s="1238"/>
      <c r="CW56" s="1238"/>
      <c r="CX56" s="1238"/>
      <c r="CY56" s="1238"/>
      <c r="CZ56" s="1238"/>
      <c r="DA56" s="1238"/>
      <c r="DB56" s="1238"/>
      <c r="DC56" s="1238"/>
    </row>
    <row r="57" spans="1:109" s="1267" customFormat="1" ht="13" x14ac:dyDescent="0.2">
      <c r="B57" s="1273"/>
      <c r="G57" s="1243"/>
      <c r="H57" s="1243"/>
      <c r="I57" s="1242"/>
      <c r="J57" s="1242"/>
      <c r="K57" s="1246"/>
      <c r="L57" s="1246"/>
      <c r="M57" s="1246"/>
      <c r="N57" s="1246"/>
      <c r="AM57" s="1230"/>
      <c r="AN57" s="1240"/>
      <c r="AO57" s="1240"/>
      <c r="AP57" s="1240"/>
      <c r="AQ57" s="1240"/>
      <c r="AR57" s="1240"/>
      <c r="AS57" s="1240"/>
      <c r="AT57" s="1240"/>
      <c r="AU57" s="1240"/>
      <c r="AV57" s="1240"/>
      <c r="AW57" s="1240"/>
      <c r="AX57" s="1240"/>
      <c r="AY57" s="1240"/>
      <c r="AZ57" s="1240"/>
      <c r="BA57" s="1240"/>
      <c r="BB57" s="1239" t="s">
        <v>629</v>
      </c>
      <c r="BC57" s="1239"/>
      <c r="BD57" s="1239"/>
      <c r="BE57" s="1239"/>
      <c r="BF57" s="1239"/>
      <c r="BG57" s="1239"/>
      <c r="BH57" s="1239"/>
      <c r="BI57" s="1239"/>
      <c r="BJ57" s="1239"/>
      <c r="BK57" s="1239"/>
      <c r="BL57" s="1239"/>
      <c r="BM57" s="1239"/>
      <c r="BN57" s="1239"/>
      <c r="BO57" s="1239"/>
      <c r="BP57" s="1280"/>
      <c r="BQ57" s="1238"/>
      <c r="BR57" s="1238"/>
      <c r="BS57" s="1238"/>
      <c r="BT57" s="1238"/>
      <c r="BU57" s="1238"/>
      <c r="BV57" s="1238"/>
      <c r="BW57" s="1238"/>
      <c r="BX57" s="1238">
        <v>53.3</v>
      </c>
      <c r="BY57" s="1238"/>
      <c r="BZ57" s="1238"/>
      <c r="CA57" s="1238"/>
      <c r="CB57" s="1238"/>
      <c r="CC57" s="1238"/>
      <c r="CD57" s="1238"/>
      <c r="CE57" s="1238"/>
      <c r="CF57" s="1238">
        <v>53.4</v>
      </c>
      <c r="CG57" s="1238"/>
      <c r="CH57" s="1238"/>
      <c r="CI57" s="1238"/>
      <c r="CJ57" s="1238"/>
      <c r="CK57" s="1238"/>
      <c r="CL57" s="1238"/>
      <c r="CM57" s="1238"/>
      <c r="CN57" s="1238">
        <v>54.8</v>
      </c>
      <c r="CO57" s="1238"/>
      <c r="CP57" s="1238"/>
      <c r="CQ57" s="1238"/>
      <c r="CR57" s="1238"/>
      <c r="CS57" s="1238"/>
      <c r="CT57" s="1238"/>
      <c r="CU57" s="1238"/>
      <c r="CV57" s="1238">
        <v>54.9</v>
      </c>
      <c r="CW57" s="1238"/>
      <c r="CX57" s="1238"/>
      <c r="CY57" s="1238"/>
      <c r="CZ57" s="1238"/>
      <c r="DA57" s="1238"/>
      <c r="DB57" s="1238"/>
      <c r="DC57" s="1238"/>
      <c r="DD57" s="1278"/>
      <c r="DE57" s="1273"/>
    </row>
    <row r="58" spans="1:109" s="1267" customFormat="1" ht="13" x14ac:dyDescent="0.2">
      <c r="A58" s="1230"/>
      <c r="B58" s="1273"/>
      <c r="G58" s="1243"/>
      <c r="H58" s="1243"/>
      <c r="I58" s="1242"/>
      <c r="J58" s="1242"/>
      <c r="K58" s="1246"/>
      <c r="L58" s="1246"/>
      <c r="M58" s="1246"/>
      <c r="N58" s="1246"/>
      <c r="AM58" s="1230"/>
      <c r="AN58" s="1240"/>
      <c r="AO58" s="1240"/>
      <c r="AP58" s="1240"/>
      <c r="AQ58" s="1240"/>
      <c r="AR58" s="1240"/>
      <c r="AS58" s="1240"/>
      <c r="AT58" s="1240"/>
      <c r="AU58" s="1240"/>
      <c r="AV58" s="1240"/>
      <c r="AW58" s="1240"/>
      <c r="AX58" s="1240"/>
      <c r="AY58" s="1240"/>
      <c r="AZ58" s="1240"/>
      <c r="BA58" s="1240"/>
      <c r="BB58" s="1239"/>
      <c r="BC58" s="1239"/>
      <c r="BD58" s="1239"/>
      <c r="BE58" s="1239"/>
      <c r="BF58" s="1239"/>
      <c r="BG58" s="1239"/>
      <c r="BH58" s="1239"/>
      <c r="BI58" s="1239"/>
      <c r="BJ58" s="1239"/>
      <c r="BK58" s="1239"/>
      <c r="BL58" s="1239"/>
      <c r="BM58" s="1239"/>
      <c r="BN58" s="1239"/>
      <c r="BO58" s="1239"/>
      <c r="BP58" s="1238"/>
      <c r="BQ58" s="1238"/>
      <c r="BR58" s="1238"/>
      <c r="BS58" s="1238"/>
      <c r="BT58" s="1238"/>
      <c r="BU58" s="1238"/>
      <c r="BV58" s="1238"/>
      <c r="BW58" s="1238"/>
      <c r="BX58" s="1238"/>
      <c r="BY58" s="1238"/>
      <c r="BZ58" s="1238"/>
      <c r="CA58" s="1238"/>
      <c r="CB58" s="1238"/>
      <c r="CC58" s="1238"/>
      <c r="CD58" s="1238"/>
      <c r="CE58" s="1238"/>
      <c r="CF58" s="1238"/>
      <c r="CG58" s="1238"/>
      <c r="CH58" s="1238"/>
      <c r="CI58" s="1238"/>
      <c r="CJ58" s="1238"/>
      <c r="CK58" s="1238"/>
      <c r="CL58" s="1238"/>
      <c r="CM58" s="1238"/>
      <c r="CN58" s="1238"/>
      <c r="CO58" s="1238"/>
      <c r="CP58" s="1238"/>
      <c r="CQ58" s="1238"/>
      <c r="CR58" s="1238"/>
      <c r="CS58" s="1238"/>
      <c r="CT58" s="1238"/>
      <c r="CU58" s="1238"/>
      <c r="CV58" s="1238"/>
      <c r="CW58" s="1238"/>
      <c r="CX58" s="1238"/>
      <c r="CY58" s="1238"/>
      <c r="CZ58" s="1238"/>
      <c r="DA58" s="1238"/>
      <c r="DB58" s="1238"/>
      <c r="DC58" s="1238"/>
      <c r="DD58" s="1278"/>
      <c r="DE58" s="1273"/>
    </row>
    <row r="59" spans="1:109" s="1267" customFormat="1" ht="13" x14ac:dyDescent="0.2">
      <c r="A59" s="1230"/>
      <c r="B59" s="1273"/>
      <c r="K59" s="1279"/>
      <c r="L59" s="1279"/>
      <c r="M59" s="1279"/>
      <c r="N59" s="1279"/>
      <c r="AQ59" s="1279"/>
      <c r="AR59" s="1279"/>
      <c r="AS59" s="1279"/>
      <c r="AT59" s="1279"/>
      <c r="BC59" s="1279"/>
      <c r="BD59" s="1279"/>
      <c r="BE59" s="1279"/>
      <c r="BF59" s="1279"/>
      <c r="BO59" s="1279"/>
      <c r="BP59" s="1279"/>
      <c r="BQ59" s="1279"/>
      <c r="BR59" s="1279"/>
      <c r="CA59" s="1279"/>
      <c r="CB59" s="1279"/>
      <c r="CC59" s="1279"/>
      <c r="CD59" s="1279"/>
      <c r="CM59" s="1279"/>
      <c r="CN59" s="1279"/>
      <c r="CO59" s="1279"/>
      <c r="CP59" s="1279"/>
      <c r="CY59" s="1279"/>
      <c r="CZ59" s="1279"/>
      <c r="DA59" s="1279"/>
      <c r="DB59" s="1279"/>
      <c r="DC59" s="1279"/>
      <c r="DD59" s="1278"/>
      <c r="DE59" s="1273"/>
    </row>
    <row r="60" spans="1:109" s="1267" customFormat="1" ht="13" x14ac:dyDescent="0.2">
      <c r="A60" s="1230"/>
      <c r="B60" s="1273"/>
      <c r="K60" s="1279"/>
      <c r="L60" s="1279"/>
      <c r="M60" s="1279"/>
      <c r="N60" s="1279"/>
      <c r="AQ60" s="1279"/>
      <c r="AR60" s="1279"/>
      <c r="AS60" s="1279"/>
      <c r="AT60" s="1279"/>
      <c r="BC60" s="1279"/>
      <c r="BD60" s="1279"/>
      <c r="BE60" s="1279"/>
      <c r="BF60" s="1279"/>
      <c r="BO60" s="1279"/>
      <c r="BP60" s="1279"/>
      <c r="BQ60" s="1279"/>
      <c r="BR60" s="1279"/>
      <c r="CA60" s="1279"/>
      <c r="CB60" s="1279"/>
      <c r="CC60" s="1279"/>
      <c r="CD60" s="1279"/>
      <c r="CM60" s="1279"/>
      <c r="CN60" s="1279"/>
      <c r="CO60" s="1279"/>
      <c r="CP60" s="1279"/>
      <c r="CY60" s="1279"/>
      <c r="CZ60" s="1279"/>
      <c r="DA60" s="1279"/>
      <c r="DB60" s="1279"/>
      <c r="DC60" s="1279"/>
      <c r="DD60" s="1278"/>
      <c r="DE60" s="1273"/>
    </row>
    <row r="61" spans="1:109" s="1267" customFormat="1" ht="13" x14ac:dyDescent="0.2">
      <c r="A61" s="1230"/>
      <c r="B61" s="1277"/>
      <c r="C61" s="1276"/>
      <c r="D61" s="1276"/>
      <c r="E61" s="1276"/>
      <c r="F61" s="1276"/>
      <c r="G61" s="1276"/>
      <c r="H61" s="1276"/>
      <c r="I61" s="1276"/>
      <c r="J61" s="1276"/>
      <c r="K61" s="1276"/>
      <c r="L61" s="1276"/>
      <c r="M61" s="1275"/>
      <c r="N61" s="1275"/>
      <c r="O61" s="1276"/>
      <c r="P61" s="1276"/>
      <c r="Q61" s="1276"/>
      <c r="R61" s="1276"/>
      <c r="S61" s="1276"/>
      <c r="T61" s="1276"/>
      <c r="U61" s="1276"/>
      <c r="V61" s="1276"/>
      <c r="W61" s="1276"/>
      <c r="X61" s="1276"/>
      <c r="Y61" s="1276"/>
      <c r="Z61" s="1276"/>
      <c r="AA61" s="1276"/>
      <c r="AB61" s="1276"/>
      <c r="AC61" s="1276"/>
      <c r="AD61" s="1276"/>
      <c r="AE61" s="1276"/>
      <c r="AF61" s="1276"/>
      <c r="AG61" s="1276"/>
      <c r="AH61" s="1276"/>
      <c r="AI61" s="1276"/>
      <c r="AJ61" s="1276"/>
      <c r="AK61" s="1276"/>
      <c r="AL61" s="1276"/>
      <c r="AM61" s="1276"/>
      <c r="AN61" s="1276"/>
      <c r="AO61" s="1276"/>
      <c r="AP61" s="1276"/>
      <c r="AQ61" s="1276"/>
      <c r="AR61" s="1276"/>
      <c r="AS61" s="1275"/>
      <c r="AT61" s="1275"/>
      <c r="AU61" s="1276"/>
      <c r="AV61" s="1276"/>
      <c r="AW61" s="1276"/>
      <c r="AX61" s="1276"/>
      <c r="AY61" s="1276"/>
      <c r="AZ61" s="1276"/>
      <c r="BA61" s="1276"/>
      <c r="BB61" s="1276"/>
      <c r="BC61" s="1276"/>
      <c r="BD61" s="1276"/>
      <c r="BE61" s="1275"/>
      <c r="BF61" s="1275"/>
      <c r="BG61" s="1276"/>
      <c r="BH61" s="1276"/>
      <c r="BI61" s="1276"/>
      <c r="BJ61" s="1276"/>
      <c r="BK61" s="1276"/>
      <c r="BL61" s="1276"/>
      <c r="BM61" s="1276"/>
      <c r="BN61" s="1276"/>
      <c r="BO61" s="1276"/>
      <c r="BP61" s="1276"/>
      <c r="BQ61" s="1275"/>
      <c r="BR61" s="1275"/>
      <c r="BS61" s="1276"/>
      <c r="BT61" s="1276"/>
      <c r="BU61" s="1276"/>
      <c r="BV61" s="1276"/>
      <c r="BW61" s="1276"/>
      <c r="BX61" s="1276"/>
      <c r="BY61" s="1276"/>
      <c r="BZ61" s="1276"/>
      <c r="CA61" s="1276"/>
      <c r="CB61" s="1276"/>
      <c r="CC61" s="1275"/>
      <c r="CD61" s="1275"/>
      <c r="CE61" s="1276"/>
      <c r="CF61" s="1276"/>
      <c r="CG61" s="1276"/>
      <c r="CH61" s="1276"/>
      <c r="CI61" s="1276"/>
      <c r="CJ61" s="1276"/>
      <c r="CK61" s="1276"/>
      <c r="CL61" s="1276"/>
      <c r="CM61" s="1276"/>
      <c r="CN61" s="1276"/>
      <c r="CO61" s="1275"/>
      <c r="CP61" s="1275"/>
      <c r="CQ61" s="1276"/>
      <c r="CR61" s="1276"/>
      <c r="CS61" s="1276"/>
      <c r="CT61" s="1276"/>
      <c r="CU61" s="1276"/>
      <c r="CV61" s="1276"/>
      <c r="CW61" s="1276"/>
      <c r="CX61" s="1276"/>
      <c r="CY61" s="1276"/>
      <c r="CZ61" s="1276"/>
      <c r="DA61" s="1275"/>
      <c r="DB61" s="1275"/>
      <c r="DC61" s="1275"/>
      <c r="DD61" s="1274"/>
      <c r="DE61" s="1273"/>
    </row>
    <row r="62" spans="1:109" ht="13" x14ac:dyDescent="0.2">
      <c r="B62" s="1272"/>
      <c r="C62" s="1272"/>
      <c r="D62" s="1272"/>
      <c r="E62" s="1272"/>
      <c r="F62" s="1272"/>
      <c r="G62" s="1272"/>
      <c r="H62" s="1272"/>
      <c r="I62" s="1272"/>
      <c r="J62" s="1272"/>
      <c r="K62" s="1272"/>
      <c r="L62" s="1272"/>
      <c r="M62" s="1272"/>
      <c r="N62" s="1272"/>
      <c r="O62" s="1272"/>
      <c r="P62" s="1272"/>
      <c r="Q62" s="1272"/>
      <c r="R62" s="1272"/>
      <c r="S62" s="1272"/>
      <c r="T62" s="1272"/>
      <c r="U62" s="1272"/>
      <c r="V62" s="1272"/>
      <c r="W62" s="1272"/>
      <c r="X62" s="1272"/>
      <c r="Y62" s="1272"/>
      <c r="Z62" s="1272"/>
      <c r="AA62" s="1272"/>
      <c r="AB62" s="1272"/>
      <c r="AC62" s="1272"/>
      <c r="AD62" s="1272"/>
      <c r="AE62" s="1272"/>
      <c r="AF62" s="1272"/>
      <c r="AG62" s="1272"/>
      <c r="AH62" s="1272"/>
      <c r="AI62" s="1272"/>
      <c r="AJ62" s="1272"/>
      <c r="AK62" s="1272"/>
      <c r="AL62" s="1272"/>
      <c r="AM62" s="1272"/>
      <c r="AN62" s="1272"/>
      <c r="AO62" s="1272"/>
      <c r="AP62" s="1272"/>
      <c r="AQ62" s="1272"/>
      <c r="AR62" s="1272"/>
      <c r="AS62" s="1272"/>
      <c r="AT62" s="1272"/>
      <c r="AU62" s="1272"/>
      <c r="AV62" s="1272"/>
      <c r="AW62" s="1272"/>
      <c r="AX62" s="1272"/>
      <c r="AY62" s="1272"/>
      <c r="AZ62" s="1272"/>
      <c r="BA62" s="1272"/>
      <c r="BB62" s="1272"/>
      <c r="BC62" s="1272"/>
      <c r="BD62" s="1272"/>
      <c r="BE62" s="1272"/>
      <c r="BF62" s="1272"/>
      <c r="BG62" s="1272"/>
      <c r="BH62" s="1272"/>
      <c r="BI62" s="1272"/>
      <c r="BJ62" s="1272"/>
      <c r="BK62" s="1272"/>
      <c r="BL62" s="1272"/>
      <c r="BM62" s="1272"/>
      <c r="BN62" s="1272"/>
      <c r="BO62" s="1272"/>
      <c r="BP62" s="1272"/>
      <c r="BQ62" s="1272"/>
      <c r="BR62" s="1272"/>
      <c r="BS62" s="1272"/>
      <c r="BT62" s="1272"/>
      <c r="BU62" s="1272"/>
      <c r="BV62" s="1272"/>
      <c r="BW62" s="1272"/>
      <c r="BX62" s="1272"/>
      <c r="BY62" s="1272"/>
      <c r="BZ62" s="1272"/>
      <c r="CA62" s="1272"/>
      <c r="CB62" s="1272"/>
      <c r="CC62" s="1272"/>
      <c r="CD62" s="1272"/>
      <c r="CE62" s="1272"/>
      <c r="CF62" s="1272"/>
      <c r="CG62" s="1272"/>
      <c r="CH62" s="1272"/>
      <c r="CI62" s="1272"/>
      <c r="CJ62" s="1272"/>
      <c r="CK62" s="1272"/>
      <c r="CL62" s="1272"/>
      <c r="CM62" s="1272"/>
      <c r="CN62" s="1272"/>
      <c r="CO62" s="1272"/>
      <c r="CP62" s="1272"/>
      <c r="CQ62" s="1272"/>
      <c r="CR62" s="1272"/>
      <c r="CS62" s="1272"/>
      <c r="CT62" s="1272"/>
      <c r="CU62" s="1272"/>
      <c r="CV62" s="1272"/>
      <c r="CW62" s="1272"/>
      <c r="CX62" s="1272"/>
      <c r="CY62" s="1272"/>
      <c r="CZ62" s="1272"/>
      <c r="DA62" s="1272"/>
      <c r="DB62" s="1272"/>
      <c r="DC62" s="1272"/>
      <c r="DD62" s="1272"/>
      <c r="DE62" s="1230"/>
    </row>
    <row r="63" spans="1:109" ht="16.5" x14ac:dyDescent="0.2">
      <c r="B63" s="1271" t="s">
        <v>628</v>
      </c>
    </row>
    <row r="64" spans="1:109" ht="13" x14ac:dyDescent="0.2">
      <c r="B64" s="1231"/>
      <c r="G64" s="1268"/>
      <c r="I64" s="1270"/>
      <c r="J64" s="1270"/>
      <c r="K64" s="1270"/>
      <c r="L64" s="1270"/>
      <c r="M64" s="1270"/>
      <c r="N64" s="1269"/>
      <c r="AM64" s="1268"/>
      <c r="AN64" s="1268" t="s">
        <v>627</v>
      </c>
      <c r="AP64" s="1267"/>
      <c r="AQ64" s="1267"/>
      <c r="AR64" s="1267"/>
      <c r="AY64" s="1268"/>
      <c r="BA64" s="1267"/>
      <c r="BB64" s="1267"/>
      <c r="BC64" s="1267"/>
      <c r="BK64" s="1268"/>
      <c r="BM64" s="1267"/>
      <c r="BN64" s="1267"/>
      <c r="BO64" s="1267"/>
      <c r="BW64" s="1268"/>
      <c r="BY64" s="1267"/>
      <c r="BZ64" s="1267"/>
      <c r="CA64" s="1267"/>
      <c r="CI64" s="1268"/>
      <c r="CK64" s="1267"/>
      <c r="CL64" s="1267"/>
      <c r="CM64" s="1267"/>
      <c r="CU64" s="1268"/>
      <c r="CW64" s="1267"/>
      <c r="CX64" s="1267"/>
      <c r="CY64" s="1267"/>
    </row>
    <row r="65" spans="2:107" ht="13" x14ac:dyDescent="0.2">
      <c r="B65" s="1231"/>
      <c r="AN65" s="1266" t="s">
        <v>626</v>
      </c>
      <c r="AO65" s="1265"/>
      <c r="AP65" s="1265"/>
      <c r="AQ65" s="1265"/>
      <c r="AR65" s="1265"/>
      <c r="AS65" s="1265"/>
      <c r="AT65" s="1265"/>
      <c r="AU65" s="1265"/>
      <c r="AV65" s="1265"/>
      <c r="AW65" s="1265"/>
      <c r="AX65" s="1265"/>
      <c r="AY65" s="1265"/>
      <c r="AZ65" s="1265"/>
      <c r="BA65" s="1265"/>
      <c r="BB65" s="1265"/>
      <c r="BC65" s="1265"/>
      <c r="BD65" s="1265"/>
      <c r="BE65" s="1265"/>
      <c r="BF65" s="1265"/>
      <c r="BG65" s="1265"/>
      <c r="BH65" s="1265"/>
      <c r="BI65" s="1265"/>
      <c r="BJ65" s="1265"/>
      <c r="BK65" s="1265"/>
      <c r="BL65" s="1265"/>
      <c r="BM65" s="1265"/>
      <c r="BN65" s="1265"/>
      <c r="BO65" s="1265"/>
      <c r="BP65" s="1265"/>
      <c r="BQ65" s="1265"/>
      <c r="BR65" s="1265"/>
      <c r="BS65" s="1265"/>
      <c r="BT65" s="1265"/>
      <c r="BU65" s="1265"/>
      <c r="BV65" s="1265"/>
      <c r="BW65" s="1265"/>
      <c r="BX65" s="1265"/>
      <c r="BY65" s="1265"/>
      <c r="BZ65" s="1265"/>
      <c r="CA65" s="1265"/>
      <c r="CB65" s="1265"/>
      <c r="CC65" s="1265"/>
      <c r="CD65" s="1265"/>
      <c r="CE65" s="1265"/>
      <c r="CF65" s="1265"/>
      <c r="CG65" s="1265"/>
      <c r="CH65" s="1265"/>
      <c r="CI65" s="1265"/>
      <c r="CJ65" s="1265"/>
      <c r="CK65" s="1265"/>
      <c r="CL65" s="1265"/>
      <c r="CM65" s="1265"/>
      <c r="CN65" s="1265"/>
      <c r="CO65" s="1265"/>
      <c r="CP65" s="1265"/>
      <c r="CQ65" s="1265"/>
      <c r="CR65" s="1265"/>
      <c r="CS65" s="1265"/>
      <c r="CT65" s="1265"/>
      <c r="CU65" s="1265"/>
      <c r="CV65" s="1265"/>
      <c r="CW65" s="1265"/>
      <c r="CX65" s="1265"/>
      <c r="CY65" s="1265"/>
      <c r="CZ65" s="1265"/>
      <c r="DA65" s="1265"/>
      <c r="DB65" s="1265"/>
      <c r="DC65" s="1264"/>
    </row>
    <row r="66" spans="2:107" ht="13" x14ac:dyDescent="0.2">
      <c r="B66" s="1231"/>
      <c r="AN66" s="1263"/>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1"/>
    </row>
    <row r="67" spans="2:107" ht="13" x14ac:dyDescent="0.2">
      <c r="B67" s="1231"/>
      <c r="AN67" s="1263"/>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1"/>
    </row>
    <row r="68" spans="2:107" ht="13" x14ac:dyDescent="0.2">
      <c r="B68" s="1231"/>
      <c r="AN68" s="1263"/>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1"/>
    </row>
    <row r="69" spans="2:107" ht="13" x14ac:dyDescent="0.2">
      <c r="B69" s="1231"/>
      <c r="AN69" s="1260"/>
      <c r="AO69" s="1259"/>
      <c r="AP69" s="1259"/>
      <c r="AQ69" s="1259"/>
      <c r="AR69" s="1259"/>
      <c r="AS69" s="1259"/>
      <c r="AT69" s="1259"/>
      <c r="AU69" s="1259"/>
      <c r="AV69" s="1259"/>
      <c r="AW69" s="1259"/>
      <c r="AX69" s="1259"/>
      <c r="AY69" s="1259"/>
      <c r="AZ69" s="1259"/>
      <c r="BA69" s="1259"/>
      <c r="BB69" s="1259"/>
      <c r="BC69" s="1259"/>
      <c r="BD69" s="1259"/>
      <c r="BE69" s="1259"/>
      <c r="BF69" s="1259"/>
      <c r="BG69" s="1259"/>
      <c r="BH69" s="1259"/>
      <c r="BI69" s="1259"/>
      <c r="BJ69" s="1259"/>
      <c r="BK69" s="1259"/>
      <c r="BL69" s="1259"/>
      <c r="BM69" s="1259"/>
      <c r="BN69" s="1259"/>
      <c r="BO69" s="1259"/>
      <c r="BP69" s="1259"/>
      <c r="BQ69" s="1259"/>
      <c r="BR69" s="1259"/>
      <c r="BS69" s="1259"/>
      <c r="BT69" s="1259"/>
      <c r="BU69" s="1259"/>
      <c r="BV69" s="1259"/>
      <c r="BW69" s="1259"/>
      <c r="BX69" s="1259"/>
      <c r="BY69" s="1259"/>
      <c r="BZ69" s="1259"/>
      <c r="CA69" s="1259"/>
      <c r="CB69" s="1259"/>
      <c r="CC69" s="1259"/>
      <c r="CD69" s="1259"/>
      <c r="CE69" s="1259"/>
      <c r="CF69" s="1259"/>
      <c r="CG69" s="1259"/>
      <c r="CH69" s="1259"/>
      <c r="CI69" s="1259"/>
      <c r="CJ69" s="1259"/>
      <c r="CK69" s="1259"/>
      <c r="CL69" s="1259"/>
      <c r="CM69" s="1259"/>
      <c r="CN69" s="1259"/>
      <c r="CO69" s="1259"/>
      <c r="CP69" s="1259"/>
      <c r="CQ69" s="1259"/>
      <c r="CR69" s="1259"/>
      <c r="CS69" s="1259"/>
      <c r="CT69" s="1259"/>
      <c r="CU69" s="1259"/>
      <c r="CV69" s="1259"/>
      <c r="CW69" s="1259"/>
      <c r="CX69" s="1259"/>
      <c r="CY69" s="1259"/>
      <c r="CZ69" s="1259"/>
      <c r="DA69" s="1259"/>
      <c r="DB69" s="1259"/>
      <c r="DC69" s="1258"/>
    </row>
    <row r="70" spans="2:107" ht="13" x14ac:dyDescent="0.2">
      <c r="B70" s="1231"/>
      <c r="H70" s="1257"/>
      <c r="I70" s="1257"/>
      <c r="J70" s="1255"/>
      <c r="K70" s="1255"/>
      <c r="L70" s="1254"/>
      <c r="M70" s="1255"/>
      <c r="N70" s="1254"/>
      <c r="AN70" s="1245"/>
      <c r="AO70" s="1245"/>
      <c r="AP70" s="1245"/>
      <c r="AZ70" s="1245"/>
      <c r="BA70" s="1245"/>
      <c r="BB70" s="1245"/>
      <c r="BL70" s="1245"/>
      <c r="BM70" s="1245"/>
      <c r="BN70" s="1245"/>
      <c r="BX70" s="1245"/>
      <c r="BY70" s="1245"/>
      <c r="BZ70" s="1245"/>
      <c r="CJ70" s="1245"/>
      <c r="CK70" s="1245"/>
      <c r="CL70" s="1245"/>
      <c r="CV70" s="1245"/>
      <c r="CW70" s="1245"/>
      <c r="CX70" s="1245"/>
    </row>
    <row r="71" spans="2:107" ht="13" x14ac:dyDescent="0.2">
      <c r="B71" s="1231"/>
      <c r="G71" s="1253"/>
      <c r="I71" s="1256"/>
      <c r="J71" s="1255"/>
      <c r="K71" s="1255"/>
      <c r="L71" s="1254"/>
      <c r="M71" s="1255"/>
      <c r="N71" s="1254"/>
      <c r="AM71" s="1253"/>
      <c r="AN71" s="1230" t="s">
        <v>625</v>
      </c>
    </row>
    <row r="72" spans="2:107" ht="13" x14ac:dyDescent="0.2">
      <c r="B72" s="1231"/>
      <c r="G72" s="1243"/>
      <c r="H72" s="1243"/>
      <c r="I72" s="1243"/>
      <c r="J72" s="1243"/>
      <c r="K72" s="1252"/>
      <c r="L72" s="1252"/>
      <c r="M72" s="1251"/>
      <c r="N72" s="1251"/>
      <c r="AN72" s="1250"/>
      <c r="AO72" s="1249"/>
      <c r="AP72" s="1249"/>
      <c r="AQ72" s="1249"/>
      <c r="AR72" s="1249"/>
      <c r="AS72" s="1249"/>
      <c r="AT72" s="1249"/>
      <c r="AU72" s="1249"/>
      <c r="AV72" s="1249"/>
      <c r="AW72" s="1249"/>
      <c r="AX72" s="1249"/>
      <c r="AY72" s="1249"/>
      <c r="AZ72" s="1249"/>
      <c r="BA72" s="1249"/>
      <c r="BB72" s="1249"/>
      <c r="BC72" s="1249"/>
      <c r="BD72" s="1249"/>
      <c r="BE72" s="1249"/>
      <c r="BF72" s="1249"/>
      <c r="BG72" s="1249"/>
      <c r="BH72" s="1249"/>
      <c r="BI72" s="1249"/>
      <c r="BJ72" s="1249"/>
      <c r="BK72" s="1249"/>
      <c r="BL72" s="1249"/>
      <c r="BM72" s="1249"/>
      <c r="BN72" s="1249"/>
      <c r="BO72" s="1248"/>
      <c r="BP72" s="1240" t="s">
        <v>553</v>
      </c>
      <c r="BQ72" s="1240"/>
      <c r="BR72" s="1240"/>
      <c r="BS72" s="1240"/>
      <c r="BT72" s="1240"/>
      <c r="BU72" s="1240"/>
      <c r="BV72" s="1240"/>
      <c r="BW72" s="1240"/>
      <c r="BX72" s="1240" t="s">
        <v>554</v>
      </c>
      <c r="BY72" s="1240"/>
      <c r="BZ72" s="1240"/>
      <c r="CA72" s="1240"/>
      <c r="CB72" s="1240"/>
      <c r="CC72" s="1240"/>
      <c r="CD72" s="1240"/>
      <c r="CE72" s="1240"/>
      <c r="CF72" s="1240" t="s">
        <v>555</v>
      </c>
      <c r="CG72" s="1240"/>
      <c r="CH72" s="1240"/>
      <c r="CI72" s="1240"/>
      <c r="CJ72" s="1240"/>
      <c r="CK72" s="1240"/>
      <c r="CL72" s="1240"/>
      <c r="CM72" s="1240"/>
      <c r="CN72" s="1240" t="s">
        <v>556</v>
      </c>
      <c r="CO72" s="1240"/>
      <c r="CP72" s="1240"/>
      <c r="CQ72" s="1240"/>
      <c r="CR72" s="1240"/>
      <c r="CS72" s="1240"/>
      <c r="CT72" s="1240"/>
      <c r="CU72" s="1240"/>
      <c r="CV72" s="1240" t="s">
        <v>557</v>
      </c>
      <c r="CW72" s="1240"/>
      <c r="CX72" s="1240"/>
      <c r="CY72" s="1240"/>
      <c r="CZ72" s="1240"/>
      <c r="DA72" s="1240"/>
      <c r="DB72" s="1240"/>
      <c r="DC72" s="1240"/>
    </row>
    <row r="73" spans="2:107" ht="13" x14ac:dyDescent="0.2">
      <c r="B73" s="1231"/>
      <c r="G73" s="1247"/>
      <c r="H73" s="1247"/>
      <c r="I73" s="1247"/>
      <c r="J73" s="1247"/>
      <c r="K73" s="1244"/>
      <c r="L73" s="1244"/>
      <c r="M73" s="1244"/>
      <c r="N73" s="1244"/>
      <c r="AM73" s="1245"/>
      <c r="AN73" s="1239" t="s">
        <v>624</v>
      </c>
      <c r="AO73" s="1239"/>
      <c r="AP73" s="1239"/>
      <c r="AQ73" s="1239"/>
      <c r="AR73" s="1239"/>
      <c r="AS73" s="1239"/>
      <c r="AT73" s="1239"/>
      <c r="AU73" s="1239"/>
      <c r="AV73" s="1239"/>
      <c r="AW73" s="1239"/>
      <c r="AX73" s="1239"/>
      <c r="AY73" s="1239"/>
      <c r="AZ73" s="1239"/>
      <c r="BA73" s="1239"/>
      <c r="BB73" s="1239" t="s">
        <v>622</v>
      </c>
      <c r="BC73" s="1239"/>
      <c r="BD73" s="1239"/>
      <c r="BE73" s="1239"/>
      <c r="BF73" s="1239"/>
      <c r="BG73" s="1239"/>
      <c r="BH73" s="1239"/>
      <c r="BI73" s="1239"/>
      <c r="BJ73" s="1239"/>
      <c r="BK73" s="1239"/>
      <c r="BL73" s="1239"/>
      <c r="BM73" s="1239"/>
      <c r="BN73" s="1239"/>
      <c r="BO73" s="1239"/>
      <c r="BP73" s="1238">
        <v>163.4</v>
      </c>
      <c r="BQ73" s="1238"/>
      <c r="BR73" s="1238"/>
      <c r="BS73" s="1238"/>
      <c r="BT73" s="1238"/>
      <c r="BU73" s="1238"/>
      <c r="BV73" s="1238"/>
      <c r="BW73" s="1238"/>
      <c r="BX73" s="1238">
        <v>164.9</v>
      </c>
      <c r="BY73" s="1238"/>
      <c r="BZ73" s="1238"/>
      <c r="CA73" s="1238"/>
      <c r="CB73" s="1238"/>
      <c r="CC73" s="1238"/>
      <c r="CD73" s="1238"/>
      <c r="CE73" s="1238"/>
      <c r="CF73" s="1238">
        <v>169.2</v>
      </c>
      <c r="CG73" s="1238"/>
      <c r="CH73" s="1238"/>
      <c r="CI73" s="1238"/>
      <c r="CJ73" s="1238"/>
      <c r="CK73" s="1238"/>
      <c r="CL73" s="1238"/>
      <c r="CM73" s="1238"/>
      <c r="CN73" s="1238">
        <v>169.7</v>
      </c>
      <c r="CO73" s="1238"/>
      <c r="CP73" s="1238"/>
      <c r="CQ73" s="1238"/>
      <c r="CR73" s="1238"/>
      <c r="CS73" s="1238"/>
      <c r="CT73" s="1238"/>
      <c r="CU73" s="1238"/>
      <c r="CV73" s="1238">
        <v>172.4</v>
      </c>
      <c r="CW73" s="1238"/>
      <c r="CX73" s="1238"/>
      <c r="CY73" s="1238"/>
      <c r="CZ73" s="1238"/>
      <c r="DA73" s="1238"/>
      <c r="DB73" s="1238"/>
      <c r="DC73" s="1238"/>
    </row>
    <row r="74" spans="2:107" ht="13" x14ac:dyDescent="0.2">
      <c r="B74" s="1231"/>
      <c r="G74" s="1247"/>
      <c r="H74" s="1247"/>
      <c r="I74" s="1247"/>
      <c r="J74" s="1247"/>
      <c r="K74" s="1244"/>
      <c r="L74" s="1244"/>
      <c r="M74" s="1244"/>
      <c r="N74" s="1244"/>
      <c r="AM74" s="1245"/>
      <c r="AN74" s="1239"/>
      <c r="AO74" s="1239"/>
      <c r="AP74" s="1239"/>
      <c r="AQ74" s="1239"/>
      <c r="AR74" s="1239"/>
      <c r="AS74" s="1239"/>
      <c r="AT74" s="1239"/>
      <c r="AU74" s="1239"/>
      <c r="AV74" s="1239"/>
      <c r="AW74" s="1239"/>
      <c r="AX74" s="1239"/>
      <c r="AY74" s="1239"/>
      <c r="AZ74" s="1239"/>
      <c r="BA74" s="1239"/>
      <c r="BB74" s="1239"/>
      <c r="BC74" s="1239"/>
      <c r="BD74" s="1239"/>
      <c r="BE74" s="1239"/>
      <c r="BF74" s="1239"/>
      <c r="BG74" s="1239"/>
      <c r="BH74" s="1239"/>
      <c r="BI74" s="1239"/>
      <c r="BJ74" s="1239"/>
      <c r="BK74" s="1239"/>
      <c r="BL74" s="1239"/>
      <c r="BM74" s="1239"/>
      <c r="BN74" s="1239"/>
      <c r="BO74" s="1239"/>
      <c r="BP74" s="1238"/>
      <c r="BQ74" s="1238"/>
      <c r="BR74" s="1238"/>
      <c r="BS74" s="1238"/>
      <c r="BT74" s="1238"/>
      <c r="BU74" s="1238"/>
      <c r="BV74" s="1238"/>
      <c r="BW74" s="1238"/>
      <c r="BX74" s="1238"/>
      <c r="BY74" s="1238"/>
      <c r="BZ74" s="1238"/>
      <c r="CA74" s="1238"/>
      <c r="CB74" s="1238"/>
      <c r="CC74" s="1238"/>
      <c r="CD74" s="1238"/>
      <c r="CE74" s="1238"/>
      <c r="CF74" s="1238"/>
      <c r="CG74" s="1238"/>
      <c r="CH74" s="1238"/>
      <c r="CI74" s="1238"/>
      <c r="CJ74" s="1238"/>
      <c r="CK74" s="1238"/>
      <c r="CL74" s="1238"/>
      <c r="CM74" s="1238"/>
      <c r="CN74" s="1238"/>
      <c r="CO74" s="1238"/>
      <c r="CP74" s="1238"/>
      <c r="CQ74" s="1238"/>
      <c r="CR74" s="1238"/>
      <c r="CS74" s="1238"/>
      <c r="CT74" s="1238"/>
      <c r="CU74" s="1238"/>
      <c r="CV74" s="1238"/>
      <c r="CW74" s="1238"/>
      <c r="CX74" s="1238"/>
      <c r="CY74" s="1238"/>
      <c r="CZ74" s="1238"/>
      <c r="DA74" s="1238"/>
      <c r="DB74" s="1238"/>
      <c r="DC74" s="1238"/>
    </row>
    <row r="75" spans="2:107" ht="13" x14ac:dyDescent="0.2">
      <c r="B75" s="1231"/>
      <c r="G75" s="1247"/>
      <c r="H75" s="1247"/>
      <c r="I75" s="1243"/>
      <c r="J75" s="1243"/>
      <c r="K75" s="1246"/>
      <c r="L75" s="1246"/>
      <c r="M75" s="1246"/>
      <c r="N75" s="1246"/>
      <c r="AM75" s="1245"/>
      <c r="AN75" s="1239"/>
      <c r="AO75" s="1239"/>
      <c r="AP75" s="1239"/>
      <c r="AQ75" s="1239"/>
      <c r="AR75" s="1239"/>
      <c r="AS75" s="1239"/>
      <c r="AT75" s="1239"/>
      <c r="AU75" s="1239"/>
      <c r="AV75" s="1239"/>
      <c r="AW75" s="1239"/>
      <c r="AX75" s="1239"/>
      <c r="AY75" s="1239"/>
      <c r="AZ75" s="1239"/>
      <c r="BA75" s="1239"/>
      <c r="BB75" s="1239" t="s">
        <v>621</v>
      </c>
      <c r="BC75" s="1239"/>
      <c r="BD75" s="1239"/>
      <c r="BE75" s="1239"/>
      <c r="BF75" s="1239"/>
      <c r="BG75" s="1239"/>
      <c r="BH75" s="1239"/>
      <c r="BI75" s="1239"/>
      <c r="BJ75" s="1239"/>
      <c r="BK75" s="1239"/>
      <c r="BL75" s="1239"/>
      <c r="BM75" s="1239"/>
      <c r="BN75" s="1239"/>
      <c r="BO75" s="1239"/>
      <c r="BP75" s="1238">
        <v>14.5</v>
      </c>
      <c r="BQ75" s="1238"/>
      <c r="BR75" s="1238"/>
      <c r="BS75" s="1238"/>
      <c r="BT75" s="1238"/>
      <c r="BU75" s="1238"/>
      <c r="BV75" s="1238"/>
      <c r="BW75" s="1238"/>
      <c r="BX75" s="1238">
        <v>13.8</v>
      </c>
      <c r="BY75" s="1238"/>
      <c r="BZ75" s="1238"/>
      <c r="CA75" s="1238"/>
      <c r="CB75" s="1238"/>
      <c r="CC75" s="1238"/>
      <c r="CD75" s="1238"/>
      <c r="CE75" s="1238"/>
      <c r="CF75" s="1238">
        <v>13.3</v>
      </c>
      <c r="CG75" s="1238"/>
      <c r="CH75" s="1238"/>
      <c r="CI75" s="1238"/>
      <c r="CJ75" s="1238"/>
      <c r="CK75" s="1238"/>
      <c r="CL75" s="1238"/>
      <c r="CM75" s="1238"/>
      <c r="CN75" s="1238">
        <v>13.3</v>
      </c>
      <c r="CO75" s="1238"/>
      <c r="CP75" s="1238"/>
      <c r="CQ75" s="1238"/>
      <c r="CR75" s="1238"/>
      <c r="CS75" s="1238"/>
      <c r="CT75" s="1238"/>
      <c r="CU75" s="1238"/>
      <c r="CV75" s="1238">
        <v>13</v>
      </c>
      <c r="CW75" s="1238"/>
      <c r="CX75" s="1238"/>
      <c r="CY75" s="1238"/>
      <c r="CZ75" s="1238"/>
      <c r="DA75" s="1238"/>
      <c r="DB75" s="1238"/>
      <c r="DC75" s="1238"/>
    </row>
    <row r="76" spans="2:107" ht="13" x14ac:dyDescent="0.2">
      <c r="B76" s="1231"/>
      <c r="G76" s="1247"/>
      <c r="H76" s="1247"/>
      <c r="I76" s="1243"/>
      <c r="J76" s="1243"/>
      <c r="K76" s="1246"/>
      <c r="L76" s="1246"/>
      <c r="M76" s="1246"/>
      <c r="N76" s="1246"/>
      <c r="AM76" s="1245"/>
      <c r="AN76" s="1239"/>
      <c r="AO76" s="1239"/>
      <c r="AP76" s="1239"/>
      <c r="AQ76" s="1239"/>
      <c r="AR76" s="1239"/>
      <c r="AS76" s="1239"/>
      <c r="AT76" s="1239"/>
      <c r="AU76" s="1239"/>
      <c r="AV76" s="1239"/>
      <c r="AW76" s="1239"/>
      <c r="AX76" s="1239"/>
      <c r="AY76" s="1239"/>
      <c r="AZ76" s="1239"/>
      <c r="BA76" s="1239"/>
      <c r="BB76" s="1239"/>
      <c r="BC76" s="1239"/>
      <c r="BD76" s="1239"/>
      <c r="BE76" s="1239"/>
      <c r="BF76" s="1239"/>
      <c r="BG76" s="1239"/>
      <c r="BH76" s="1239"/>
      <c r="BI76" s="1239"/>
      <c r="BJ76" s="1239"/>
      <c r="BK76" s="1239"/>
      <c r="BL76" s="1239"/>
      <c r="BM76" s="1239"/>
      <c r="BN76" s="1239"/>
      <c r="BO76" s="1239"/>
      <c r="BP76" s="1238"/>
      <c r="BQ76" s="1238"/>
      <c r="BR76" s="1238"/>
      <c r="BS76" s="1238"/>
      <c r="BT76" s="1238"/>
      <c r="BU76" s="1238"/>
      <c r="BV76" s="1238"/>
      <c r="BW76" s="1238"/>
      <c r="BX76" s="1238"/>
      <c r="BY76" s="1238"/>
      <c r="BZ76" s="1238"/>
      <c r="CA76" s="1238"/>
      <c r="CB76" s="1238"/>
      <c r="CC76" s="1238"/>
      <c r="CD76" s="1238"/>
      <c r="CE76" s="1238"/>
      <c r="CF76" s="1238"/>
      <c r="CG76" s="1238"/>
      <c r="CH76" s="1238"/>
      <c r="CI76" s="1238"/>
      <c r="CJ76" s="1238"/>
      <c r="CK76" s="1238"/>
      <c r="CL76" s="1238"/>
      <c r="CM76" s="1238"/>
      <c r="CN76" s="1238"/>
      <c r="CO76" s="1238"/>
      <c r="CP76" s="1238"/>
      <c r="CQ76" s="1238"/>
      <c r="CR76" s="1238"/>
      <c r="CS76" s="1238"/>
      <c r="CT76" s="1238"/>
      <c r="CU76" s="1238"/>
      <c r="CV76" s="1238"/>
      <c r="CW76" s="1238"/>
      <c r="CX76" s="1238"/>
      <c r="CY76" s="1238"/>
      <c r="CZ76" s="1238"/>
      <c r="DA76" s="1238"/>
      <c r="DB76" s="1238"/>
      <c r="DC76" s="1238"/>
    </row>
    <row r="77" spans="2:107" ht="13" x14ac:dyDescent="0.2">
      <c r="B77" s="1231"/>
      <c r="G77" s="1243"/>
      <c r="H77" s="1243"/>
      <c r="I77" s="1243"/>
      <c r="J77" s="1243"/>
      <c r="K77" s="1244"/>
      <c r="L77" s="1244"/>
      <c r="M77" s="1244"/>
      <c r="N77" s="1244"/>
      <c r="AN77" s="1240" t="s">
        <v>623</v>
      </c>
      <c r="AO77" s="1240"/>
      <c r="AP77" s="1240"/>
      <c r="AQ77" s="1240"/>
      <c r="AR77" s="1240"/>
      <c r="AS77" s="1240"/>
      <c r="AT77" s="1240"/>
      <c r="AU77" s="1240"/>
      <c r="AV77" s="1240"/>
      <c r="AW77" s="1240"/>
      <c r="AX77" s="1240"/>
      <c r="AY77" s="1240"/>
      <c r="AZ77" s="1240"/>
      <c r="BA77" s="1240"/>
      <c r="BB77" s="1239" t="s">
        <v>622</v>
      </c>
      <c r="BC77" s="1239"/>
      <c r="BD77" s="1239"/>
      <c r="BE77" s="1239"/>
      <c r="BF77" s="1239"/>
      <c r="BG77" s="1239"/>
      <c r="BH77" s="1239"/>
      <c r="BI77" s="1239"/>
      <c r="BJ77" s="1239"/>
      <c r="BK77" s="1239"/>
      <c r="BL77" s="1239"/>
      <c r="BM77" s="1239"/>
      <c r="BN77" s="1239"/>
      <c r="BO77" s="1239"/>
      <c r="BP77" s="1238">
        <v>169.1</v>
      </c>
      <c r="BQ77" s="1238"/>
      <c r="BR77" s="1238"/>
      <c r="BS77" s="1238"/>
      <c r="BT77" s="1238"/>
      <c r="BU77" s="1238"/>
      <c r="BV77" s="1238"/>
      <c r="BW77" s="1238"/>
      <c r="BX77" s="1238">
        <v>174.6</v>
      </c>
      <c r="BY77" s="1238"/>
      <c r="BZ77" s="1238"/>
      <c r="CA77" s="1238"/>
      <c r="CB77" s="1238"/>
      <c r="CC77" s="1238"/>
      <c r="CD77" s="1238"/>
      <c r="CE77" s="1238"/>
      <c r="CF77" s="1238">
        <v>245.1</v>
      </c>
      <c r="CG77" s="1238"/>
      <c r="CH77" s="1238"/>
      <c r="CI77" s="1238"/>
      <c r="CJ77" s="1238"/>
      <c r="CK77" s="1238"/>
      <c r="CL77" s="1238"/>
      <c r="CM77" s="1238"/>
      <c r="CN77" s="1238">
        <v>246.9</v>
      </c>
      <c r="CO77" s="1238"/>
      <c r="CP77" s="1238"/>
      <c r="CQ77" s="1238"/>
      <c r="CR77" s="1238"/>
      <c r="CS77" s="1238"/>
      <c r="CT77" s="1238"/>
      <c r="CU77" s="1238"/>
      <c r="CV77" s="1238">
        <v>250.4</v>
      </c>
      <c r="CW77" s="1238"/>
      <c r="CX77" s="1238"/>
      <c r="CY77" s="1238"/>
      <c r="CZ77" s="1238"/>
      <c r="DA77" s="1238"/>
      <c r="DB77" s="1238"/>
      <c r="DC77" s="1238"/>
    </row>
    <row r="78" spans="2:107" ht="13" x14ac:dyDescent="0.2">
      <c r="B78" s="1231"/>
      <c r="G78" s="1243"/>
      <c r="H78" s="1243"/>
      <c r="I78" s="1243"/>
      <c r="J78" s="1243"/>
      <c r="K78" s="1244"/>
      <c r="L78" s="1244"/>
      <c r="M78" s="1244"/>
      <c r="N78" s="1244"/>
      <c r="AN78" s="1240"/>
      <c r="AO78" s="1240"/>
      <c r="AP78" s="1240"/>
      <c r="AQ78" s="1240"/>
      <c r="AR78" s="1240"/>
      <c r="AS78" s="1240"/>
      <c r="AT78" s="1240"/>
      <c r="AU78" s="1240"/>
      <c r="AV78" s="1240"/>
      <c r="AW78" s="1240"/>
      <c r="AX78" s="1240"/>
      <c r="AY78" s="1240"/>
      <c r="AZ78" s="1240"/>
      <c r="BA78" s="1240"/>
      <c r="BB78" s="1239"/>
      <c r="BC78" s="1239"/>
      <c r="BD78" s="1239"/>
      <c r="BE78" s="1239"/>
      <c r="BF78" s="1239"/>
      <c r="BG78" s="1239"/>
      <c r="BH78" s="1239"/>
      <c r="BI78" s="1239"/>
      <c r="BJ78" s="1239"/>
      <c r="BK78" s="1239"/>
      <c r="BL78" s="1239"/>
      <c r="BM78" s="1239"/>
      <c r="BN78" s="1239"/>
      <c r="BO78" s="1239"/>
      <c r="BP78" s="1238"/>
      <c r="BQ78" s="1238"/>
      <c r="BR78" s="1238"/>
      <c r="BS78" s="1238"/>
      <c r="BT78" s="1238"/>
      <c r="BU78" s="1238"/>
      <c r="BV78" s="1238"/>
      <c r="BW78" s="1238"/>
      <c r="BX78" s="1238"/>
      <c r="BY78" s="1238"/>
      <c r="BZ78" s="1238"/>
      <c r="CA78" s="1238"/>
      <c r="CB78" s="1238"/>
      <c r="CC78" s="1238"/>
      <c r="CD78" s="1238"/>
      <c r="CE78" s="1238"/>
      <c r="CF78" s="1238"/>
      <c r="CG78" s="1238"/>
      <c r="CH78" s="1238"/>
      <c r="CI78" s="1238"/>
      <c r="CJ78" s="1238"/>
      <c r="CK78" s="1238"/>
      <c r="CL78" s="1238"/>
      <c r="CM78" s="1238"/>
      <c r="CN78" s="1238"/>
      <c r="CO78" s="1238"/>
      <c r="CP78" s="1238"/>
      <c r="CQ78" s="1238"/>
      <c r="CR78" s="1238"/>
      <c r="CS78" s="1238"/>
      <c r="CT78" s="1238"/>
      <c r="CU78" s="1238"/>
      <c r="CV78" s="1238"/>
      <c r="CW78" s="1238"/>
      <c r="CX78" s="1238"/>
      <c r="CY78" s="1238"/>
      <c r="CZ78" s="1238"/>
      <c r="DA78" s="1238"/>
      <c r="DB78" s="1238"/>
      <c r="DC78" s="1238"/>
    </row>
    <row r="79" spans="2:107" ht="13" x14ac:dyDescent="0.2">
      <c r="B79" s="1231"/>
      <c r="G79" s="1243"/>
      <c r="H79" s="1243"/>
      <c r="I79" s="1242"/>
      <c r="J79" s="1242"/>
      <c r="K79" s="1241"/>
      <c r="L79" s="1241"/>
      <c r="M79" s="1241"/>
      <c r="N79" s="1241"/>
      <c r="AN79" s="1240"/>
      <c r="AO79" s="1240"/>
      <c r="AP79" s="1240"/>
      <c r="AQ79" s="1240"/>
      <c r="AR79" s="1240"/>
      <c r="AS79" s="1240"/>
      <c r="AT79" s="1240"/>
      <c r="AU79" s="1240"/>
      <c r="AV79" s="1240"/>
      <c r="AW79" s="1240"/>
      <c r="AX79" s="1240"/>
      <c r="AY79" s="1240"/>
      <c r="AZ79" s="1240"/>
      <c r="BA79" s="1240"/>
      <c r="BB79" s="1239" t="s">
        <v>621</v>
      </c>
      <c r="BC79" s="1239"/>
      <c r="BD79" s="1239"/>
      <c r="BE79" s="1239"/>
      <c r="BF79" s="1239"/>
      <c r="BG79" s="1239"/>
      <c r="BH79" s="1239"/>
      <c r="BI79" s="1239"/>
      <c r="BJ79" s="1239"/>
      <c r="BK79" s="1239"/>
      <c r="BL79" s="1239"/>
      <c r="BM79" s="1239"/>
      <c r="BN79" s="1239"/>
      <c r="BO79" s="1239"/>
      <c r="BP79" s="1238">
        <v>14.1</v>
      </c>
      <c r="BQ79" s="1238"/>
      <c r="BR79" s="1238"/>
      <c r="BS79" s="1238"/>
      <c r="BT79" s="1238"/>
      <c r="BU79" s="1238"/>
      <c r="BV79" s="1238"/>
      <c r="BW79" s="1238"/>
      <c r="BX79" s="1238">
        <v>13.1</v>
      </c>
      <c r="BY79" s="1238"/>
      <c r="BZ79" s="1238"/>
      <c r="CA79" s="1238"/>
      <c r="CB79" s="1238"/>
      <c r="CC79" s="1238"/>
      <c r="CD79" s="1238"/>
      <c r="CE79" s="1238"/>
      <c r="CF79" s="1238">
        <v>15.2</v>
      </c>
      <c r="CG79" s="1238"/>
      <c r="CH79" s="1238"/>
      <c r="CI79" s="1238"/>
      <c r="CJ79" s="1238"/>
      <c r="CK79" s="1238"/>
      <c r="CL79" s="1238"/>
      <c r="CM79" s="1238"/>
      <c r="CN79" s="1238">
        <v>14.9</v>
      </c>
      <c r="CO79" s="1238"/>
      <c r="CP79" s="1238"/>
      <c r="CQ79" s="1238"/>
      <c r="CR79" s="1238"/>
      <c r="CS79" s="1238"/>
      <c r="CT79" s="1238"/>
      <c r="CU79" s="1238"/>
      <c r="CV79" s="1238">
        <v>14.4</v>
      </c>
      <c r="CW79" s="1238"/>
      <c r="CX79" s="1238"/>
      <c r="CY79" s="1238"/>
      <c r="CZ79" s="1238"/>
      <c r="DA79" s="1238"/>
      <c r="DB79" s="1238"/>
      <c r="DC79" s="1238"/>
    </row>
    <row r="80" spans="2:107" ht="13" x14ac:dyDescent="0.2">
      <c r="B80" s="1231"/>
      <c r="G80" s="1243"/>
      <c r="H80" s="1243"/>
      <c r="I80" s="1242"/>
      <c r="J80" s="1242"/>
      <c r="K80" s="1241"/>
      <c r="L80" s="1241"/>
      <c r="M80" s="1241"/>
      <c r="N80" s="1241"/>
      <c r="AN80" s="1240"/>
      <c r="AO80" s="1240"/>
      <c r="AP80" s="1240"/>
      <c r="AQ80" s="1240"/>
      <c r="AR80" s="1240"/>
      <c r="AS80" s="1240"/>
      <c r="AT80" s="1240"/>
      <c r="AU80" s="1240"/>
      <c r="AV80" s="1240"/>
      <c r="AW80" s="1240"/>
      <c r="AX80" s="1240"/>
      <c r="AY80" s="1240"/>
      <c r="AZ80" s="1240"/>
      <c r="BA80" s="1240"/>
      <c r="BB80" s="1239"/>
      <c r="BC80" s="1239"/>
      <c r="BD80" s="1239"/>
      <c r="BE80" s="1239"/>
      <c r="BF80" s="1239"/>
      <c r="BG80" s="1239"/>
      <c r="BH80" s="1239"/>
      <c r="BI80" s="1239"/>
      <c r="BJ80" s="1239"/>
      <c r="BK80" s="1239"/>
      <c r="BL80" s="1239"/>
      <c r="BM80" s="1239"/>
      <c r="BN80" s="1239"/>
      <c r="BO80" s="1239"/>
      <c r="BP80" s="1238"/>
      <c r="BQ80" s="1238"/>
      <c r="BR80" s="1238"/>
      <c r="BS80" s="1238"/>
      <c r="BT80" s="1238"/>
      <c r="BU80" s="1238"/>
      <c r="BV80" s="1238"/>
      <c r="BW80" s="1238"/>
      <c r="BX80" s="1238"/>
      <c r="BY80" s="1238"/>
      <c r="BZ80" s="1238"/>
      <c r="CA80" s="1238"/>
      <c r="CB80" s="1238"/>
      <c r="CC80" s="1238"/>
      <c r="CD80" s="1238"/>
      <c r="CE80" s="1238"/>
      <c r="CF80" s="1238"/>
      <c r="CG80" s="1238"/>
      <c r="CH80" s="1238"/>
      <c r="CI80" s="1238"/>
      <c r="CJ80" s="1238"/>
      <c r="CK80" s="1238"/>
      <c r="CL80" s="1238"/>
      <c r="CM80" s="1238"/>
      <c r="CN80" s="1238"/>
      <c r="CO80" s="1238"/>
      <c r="CP80" s="1238"/>
      <c r="CQ80" s="1238"/>
      <c r="CR80" s="1238"/>
      <c r="CS80" s="1238"/>
      <c r="CT80" s="1238"/>
      <c r="CU80" s="1238"/>
      <c r="CV80" s="1238"/>
      <c r="CW80" s="1238"/>
      <c r="CX80" s="1238"/>
      <c r="CY80" s="1238"/>
      <c r="CZ80" s="1238"/>
      <c r="DA80" s="1238"/>
      <c r="DB80" s="1238"/>
      <c r="DC80" s="1238"/>
    </row>
    <row r="81" spans="2:109" ht="13" x14ac:dyDescent="0.2">
      <c r="B81" s="1231"/>
    </row>
    <row r="82" spans="2:109" ht="16.5" x14ac:dyDescent="0.2">
      <c r="B82" s="1231"/>
      <c r="K82" s="1237"/>
      <c r="L82" s="1237"/>
      <c r="M82" s="1237"/>
      <c r="N82" s="1237"/>
      <c r="AQ82" s="1237"/>
      <c r="AR82" s="1237"/>
      <c r="AS82" s="1237"/>
      <c r="AT82" s="1237"/>
      <c r="BC82" s="1237"/>
      <c r="BD82" s="1237"/>
      <c r="BE82" s="1237"/>
      <c r="BF82" s="1237"/>
      <c r="BO82" s="1237"/>
      <c r="BP82" s="1237"/>
      <c r="BQ82" s="1237"/>
      <c r="BR82" s="1237"/>
      <c r="CA82" s="1237"/>
      <c r="CB82" s="1237"/>
      <c r="CC82" s="1237"/>
      <c r="CD82" s="1237"/>
      <c r="CM82" s="1237"/>
      <c r="CN82" s="1237"/>
      <c r="CO82" s="1237"/>
      <c r="CP82" s="1237"/>
      <c r="CY82" s="1237"/>
      <c r="CZ82" s="1237"/>
      <c r="DA82" s="1237"/>
      <c r="DB82" s="1237"/>
      <c r="DC82" s="1237"/>
    </row>
    <row r="83" spans="2:109" ht="13" x14ac:dyDescent="0.2">
      <c r="B83" s="1236"/>
      <c r="C83" s="1235"/>
      <c r="D83" s="1235"/>
      <c r="E83" s="1235"/>
      <c r="F83" s="1235"/>
      <c r="G83" s="1235"/>
      <c r="H83" s="1235"/>
      <c r="I83" s="1235"/>
      <c r="J83" s="1235"/>
      <c r="K83" s="1235"/>
      <c r="L83" s="1235"/>
      <c r="M83" s="1235"/>
      <c r="N83" s="1235"/>
      <c r="O83" s="1235"/>
      <c r="P83" s="1235"/>
      <c r="Q83" s="1235"/>
      <c r="R83" s="1235"/>
      <c r="S83" s="1235"/>
      <c r="T83" s="1235"/>
      <c r="U83" s="1235"/>
      <c r="V83" s="1235"/>
      <c r="W83" s="1235"/>
      <c r="X83" s="1235"/>
      <c r="Y83" s="1235"/>
      <c r="Z83" s="1235"/>
      <c r="AA83" s="1235"/>
      <c r="AB83" s="1235"/>
      <c r="AC83" s="1235"/>
      <c r="AD83" s="1235"/>
      <c r="AE83" s="1235"/>
      <c r="AF83" s="1235"/>
      <c r="AG83" s="1235"/>
      <c r="AH83" s="1235"/>
      <c r="AI83" s="1235"/>
      <c r="AJ83" s="1235"/>
      <c r="AK83" s="1235"/>
      <c r="AL83" s="1235"/>
      <c r="AM83" s="1235"/>
      <c r="AN83" s="1235"/>
      <c r="AO83" s="1235"/>
      <c r="AP83" s="1235"/>
      <c r="AQ83" s="1235"/>
      <c r="AR83" s="1235"/>
      <c r="AS83" s="1235"/>
      <c r="AT83" s="1235"/>
      <c r="AU83" s="1235"/>
      <c r="AV83" s="1235"/>
      <c r="AW83" s="1235"/>
      <c r="AX83" s="1235"/>
      <c r="AY83" s="1235"/>
      <c r="AZ83" s="1235"/>
      <c r="BA83" s="1235"/>
      <c r="BB83" s="1235"/>
      <c r="BC83" s="1235"/>
      <c r="BD83" s="1235"/>
      <c r="BE83" s="1235"/>
      <c r="BF83" s="1235"/>
      <c r="BG83" s="1235"/>
      <c r="BH83" s="1235"/>
      <c r="BI83" s="1235"/>
      <c r="BJ83" s="1235"/>
      <c r="BK83" s="1235"/>
      <c r="BL83" s="1235"/>
      <c r="BM83" s="1235"/>
      <c r="BN83" s="1235"/>
      <c r="BO83" s="1235"/>
      <c r="BP83" s="1235"/>
      <c r="BQ83" s="1235"/>
      <c r="BR83" s="1235"/>
      <c r="BS83" s="1235"/>
      <c r="BT83" s="1235"/>
      <c r="BU83" s="1235"/>
      <c r="BV83" s="1235"/>
      <c r="BW83" s="1235"/>
      <c r="BX83" s="1235"/>
      <c r="BY83" s="1235"/>
      <c r="BZ83" s="1235"/>
      <c r="CA83" s="1235"/>
      <c r="CB83" s="1235"/>
      <c r="CC83" s="1235"/>
      <c r="CD83" s="1235"/>
      <c r="CE83" s="1235"/>
      <c r="CF83" s="1235"/>
      <c r="CG83" s="1235"/>
      <c r="CH83" s="1235"/>
      <c r="CI83" s="1235"/>
      <c r="CJ83" s="1235"/>
      <c r="CK83" s="1235"/>
      <c r="CL83" s="1235"/>
      <c r="CM83" s="1235"/>
      <c r="CN83" s="1235"/>
      <c r="CO83" s="1235"/>
      <c r="CP83" s="1235"/>
      <c r="CQ83" s="1235"/>
      <c r="CR83" s="1235"/>
      <c r="CS83" s="1235"/>
      <c r="CT83" s="1235"/>
      <c r="CU83" s="1235"/>
      <c r="CV83" s="1235"/>
      <c r="CW83" s="1235"/>
      <c r="CX83" s="1235"/>
      <c r="CY83" s="1235"/>
      <c r="CZ83" s="1235"/>
      <c r="DA83" s="1235"/>
      <c r="DB83" s="1235"/>
      <c r="DC83" s="1235"/>
      <c r="DD83" s="1234"/>
    </row>
    <row r="84" spans="2:109" ht="13" x14ac:dyDescent="0.2">
      <c r="DD84" s="1230"/>
      <c r="DE84" s="1230"/>
    </row>
    <row r="85" spans="2:109" ht="13" x14ac:dyDescent="0.2">
      <c r="DD85" s="1230"/>
      <c r="DE85" s="1230"/>
    </row>
    <row r="86" spans="2:109" ht="13" hidden="1" x14ac:dyDescent="0.2">
      <c r="DD86" s="1230"/>
      <c r="DE86" s="1230"/>
    </row>
    <row r="87" spans="2:109" ht="13" hidden="1" x14ac:dyDescent="0.2">
      <c r="K87" s="1233"/>
      <c r="AQ87" s="1233"/>
      <c r="BC87" s="1233"/>
      <c r="BO87" s="1233"/>
      <c r="CA87" s="1233"/>
      <c r="CM87" s="1233"/>
      <c r="CY87" s="1233"/>
      <c r="DD87" s="1230"/>
      <c r="DE87" s="1230"/>
    </row>
    <row r="88" spans="2:109" ht="13" hidden="1" x14ac:dyDescent="0.2">
      <c r="DD88" s="1230"/>
      <c r="DE88" s="1230"/>
    </row>
    <row r="89" spans="2:109" ht="13" hidden="1" x14ac:dyDescent="0.2">
      <c r="DD89" s="1230"/>
      <c r="DE89" s="1230"/>
    </row>
    <row r="90" spans="2:109" ht="13" hidden="1" x14ac:dyDescent="0.2">
      <c r="DD90" s="1230"/>
      <c r="DE90" s="1230"/>
    </row>
    <row r="91" spans="2:109" ht="13" hidden="1" x14ac:dyDescent="0.2">
      <c r="DD91" s="1230"/>
      <c r="DE91" s="1230"/>
    </row>
    <row r="92" spans="2:109" ht="13.5" hidden="1" customHeight="1" x14ac:dyDescent="0.2">
      <c r="DD92" s="1230"/>
      <c r="DE92" s="1230"/>
    </row>
    <row r="93" spans="2:109" ht="13.5" hidden="1" customHeight="1" x14ac:dyDescent="0.2">
      <c r="DD93" s="1230"/>
      <c r="DE93" s="1230"/>
    </row>
    <row r="94" spans="2:109" ht="13.5" hidden="1" customHeight="1" x14ac:dyDescent="0.2">
      <c r="DD94" s="1230"/>
      <c r="DE94" s="1230"/>
    </row>
    <row r="95" spans="2:109" ht="13.5" hidden="1" customHeight="1" x14ac:dyDescent="0.2">
      <c r="DD95" s="1230"/>
      <c r="DE95" s="1230"/>
    </row>
    <row r="96" spans="2:109" ht="13.5" hidden="1" customHeight="1" x14ac:dyDescent="0.2">
      <c r="DD96" s="1230"/>
      <c r="DE96" s="1230"/>
    </row>
    <row r="97" s="1230" customFormat="1" ht="13.5" hidden="1" customHeight="1" x14ac:dyDescent="0.2"/>
    <row r="98" s="1230" customFormat="1" ht="13.5" hidden="1" customHeight="1" x14ac:dyDescent="0.2"/>
    <row r="99" s="1230" customFormat="1" ht="13.5" hidden="1" customHeight="1" x14ac:dyDescent="0.2"/>
    <row r="100" s="1230" customFormat="1" ht="13.5" hidden="1" customHeight="1" x14ac:dyDescent="0.2"/>
    <row r="101" s="1230" customFormat="1" ht="13.5" hidden="1" customHeight="1" x14ac:dyDescent="0.2"/>
    <row r="102" s="1230" customFormat="1" ht="13.5" hidden="1" customHeight="1" x14ac:dyDescent="0.2"/>
    <row r="103" s="1230" customFormat="1" ht="13.5" hidden="1" customHeight="1" x14ac:dyDescent="0.2"/>
    <row r="104" s="1230" customFormat="1" ht="13.5" hidden="1" customHeight="1" x14ac:dyDescent="0.2"/>
    <row r="105" s="1230" customFormat="1" ht="13.5" hidden="1" customHeight="1" x14ac:dyDescent="0.2"/>
    <row r="106" s="1230" customFormat="1" ht="13.5" hidden="1" customHeight="1" x14ac:dyDescent="0.2"/>
    <row r="107" s="1230" customFormat="1" ht="13.5" hidden="1" customHeight="1" x14ac:dyDescent="0.2"/>
    <row r="108" s="1230" customFormat="1" ht="13.5" hidden="1" customHeight="1" x14ac:dyDescent="0.2"/>
    <row r="109" s="1230" customFormat="1" ht="13.5" hidden="1" customHeight="1" x14ac:dyDescent="0.2"/>
    <row r="110" s="1230" customFormat="1" ht="13.5" hidden="1" customHeight="1" x14ac:dyDescent="0.2"/>
    <row r="111" s="1230" customFormat="1" ht="13.5" hidden="1" customHeight="1" x14ac:dyDescent="0.2"/>
    <row r="112" s="1230" customFormat="1" ht="13.5" hidden="1" customHeight="1" x14ac:dyDescent="0.2"/>
    <row r="113" s="1230" customFormat="1" ht="13.5" hidden="1" customHeight="1" x14ac:dyDescent="0.2"/>
    <row r="114" s="1230" customFormat="1" ht="13.5" hidden="1" customHeight="1" x14ac:dyDescent="0.2"/>
    <row r="115" s="1230" customFormat="1" ht="13.5" hidden="1" customHeight="1" x14ac:dyDescent="0.2"/>
    <row r="116" s="1230" customFormat="1" ht="13.5" hidden="1" customHeight="1" x14ac:dyDescent="0.2"/>
    <row r="117" s="1230" customFormat="1" ht="13.5" hidden="1" customHeight="1" x14ac:dyDescent="0.2"/>
    <row r="118" s="1230" customFormat="1" ht="13.5" hidden="1" customHeight="1" x14ac:dyDescent="0.2"/>
    <row r="119" s="1230" customFormat="1" ht="13.5" hidden="1" customHeight="1" x14ac:dyDescent="0.2"/>
    <row r="120" s="1230" customFormat="1" ht="13.5" hidden="1" customHeight="1" x14ac:dyDescent="0.2"/>
    <row r="121" s="1230" customFormat="1" ht="13.5" hidden="1" customHeight="1" x14ac:dyDescent="0.2"/>
    <row r="122" s="1230" customFormat="1" ht="13.5" hidden="1" customHeight="1" x14ac:dyDescent="0.2"/>
    <row r="123" s="1230" customFormat="1" ht="13.5" hidden="1" customHeight="1" x14ac:dyDescent="0.2"/>
    <row r="124" s="1230" customFormat="1" ht="13.5" hidden="1" customHeight="1" x14ac:dyDescent="0.2"/>
    <row r="125" s="1230" customFormat="1" ht="13.5" hidden="1" customHeight="1" x14ac:dyDescent="0.2"/>
    <row r="126" s="1230" customFormat="1" ht="13.5" hidden="1" customHeight="1" x14ac:dyDescent="0.2"/>
    <row r="127" s="1230" customFormat="1" ht="13.5" hidden="1" customHeight="1" x14ac:dyDescent="0.2"/>
    <row r="128" s="1230" customFormat="1" ht="13.5" hidden="1" customHeight="1" x14ac:dyDescent="0.2"/>
    <row r="129" s="1230" customFormat="1" ht="13.5" hidden="1" customHeight="1" x14ac:dyDescent="0.2"/>
    <row r="130" s="1230" customFormat="1" ht="13.5" hidden="1" customHeight="1" x14ac:dyDescent="0.2"/>
    <row r="131" s="1230" customFormat="1" ht="13.5" hidden="1" customHeight="1" x14ac:dyDescent="0.2"/>
    <row r="132" s="1230" customFormat="1" ht="13.5" hidden="1" customHeight="1" x14ac:dyDescent="0.2"/>
    <row r="133" s="1230" customFormat="1" ht="13.5" hidden="1" customHeight="1" x14ac:dyDescent="0.2"/>
    <row r="134" s="1230" customFormat="1" ht="13.5" hidden="1" customHeight="1" x14ac:dyDescent="0.2"/>
    <row r="135" s="1230" customFormat="1" ht="13.5" hidden="1" customHeight="1" x14ac:dyDescent="0.2"/>
    <row r="136" s="1230" customFormat="1" ht="13.5" hidden="1" customHeight="1" x14ac:dyDescent="0.2"/>
    <row r="137" s="1230" customFormat="1" ht="13.5" hidden="1" customHeight="1" x14ac:dyDescent="0.2"/>
    <row r="138" s="1230" customFormat="1" ht="13.5" hidden="1" customHeight="1" x14ac:dyDescent="0.2"/>
    <row r="139" s="1230" customFormat="1" ht="13.5" hidden="1" customHeight="1" x14ac:dyDescent="0.2"/>
    <row r="140" s="1230" customFormat="1" ht="13.5" hidden="1" customHeight="1" x14ac:dyDescent="0.2"/>
    <row r="141" s="1230" customFormat="1" ht="13.5" hidden="1" customHeight="1" x14ac:dyDescent="0.2"/>
    <row r="142" s="1230" customFormat="1" ht="13.5" hidden="1" customHeight="1" x14ac:dyDescent="0.2"/>
    <row r="143" s="1230" customFormat="1" ht="13.5" hidden="1" customHeight="1" x14ac:dyDescent="0.2"/>
    <row r="144" s="1230" customFormat="1" ht="13.5" hidden="1" customHeight="1" x14ac:dyDescent="0.2"/>
    <row r="145" s="1230" customFormat="1" ht="13.5" hidden="1" customHeight="1" x14ac:dyDescent="0.2"/>
    <row r="146" s="1230" customFormat="1" ht="13.5" hidden="1" customHeight="1" x14ac:dyDescent="0.2"/>
    <row r="147" s="1230" customFormat="1" ht="13.5" hidden="1" customHeight="1" x14ac:dyDescent="0.2"/>
    <row r="148" s="1230" customFormat="1" ht="13.5" hidden="1" customHeight="1" x14ac:dyDescent="0.2"/>
    <row r="149" s="1230" customFormat="1" ht="13.5" hidden="1" customHeight="1" x14ac:dyDescent="0.2"/>
    <row r="150" s="1230" customFormat="1" ht="13.5" hidden="1" customHeight="1" x14ac:dyDescent="0.2"/>
    <row r="151" s="1230" customFormat="1" ht="13.5" hidden="1" customHeight="1" x14ac:dyDescent="0.2"/>
    <row r="152" s="1230" customFormat="1" ht="13.5" hidden="1" customHeight="1" x14ac:dyDescent="0.2"/>
    <row r="153" s="1230" customFormat="1" ht="13.5" hidden="1" customHeight="1" x14ac:dyDescent="0.2"/>
    <row r="154" s="1230" customFormat="1" ht="13.5" hidden="1" customHeight="1" x14ac:dyDescent="0.2"/>
    <row r="155" s="1230" customFormat="1" ht="13.5" hidden="1" customHeight="1" x14ac:dyDescent="0.2"/>
    <row r="156" s="1230" customFormat="1" ht="13.5" hidden="1" customHeight="1" x14ac:dyDescent="0.2"/>
    <row r="157" s="1230" customFormat="1" ht="13.5" hidden="1" customHeight="1" x14ac:dyDescent="0.2"/>
    <row r="158" s="1230" customFormat="1" ht="13.5" hidden="1" customHeight="1" x14ac:dyDescent="0.2"/>
    <row r="159" s="1230" customFormat="1" ht="13.5" hidden="1" customHeight="1" x14ac:dyDescent="0.2"/>
    <row r="160" s="1230" customFormat="1" ht="13.5" hidden="1" customHeight="1" x14ac:dyDescent="0.2"/>
  </sheetData>
  <sheetProtection algorithmName="SHA-512" hashValue="c+7QUHlwPPLtZ+zER/q8vLuja2OVdifkQWG9N2JELwoI2wNYJFoxYxqWOp91OODQIXC+pjZtEytnZW4i+MAULw==" saltValue="xpqi4IC9LTvEHIubWUIXeQ=="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5D170-974E-4A35-B06D-03980B83FBC5}">
  <sheetPr>
    <pageSetUpPr fitToPage="1"/>
  </sheetPr>
  <dimension ref="A1:DR125"/>
  <sheetViews>
    <sheetView showGridLines="0" zoomScaleNormal="100" zoomScaleSheetLayoutView="55" workbookViewId="0">
      <selection activeCell="AF106" sqref="AF106"/>
    </sheetView>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row>
    <row r="32" spans="12:34" ht="13" x14ac:dyDescent="0.2">
      <c r="L32" s="279"/>
    </row>
    <row r="33" spans="2:34" ht="13" x14ac:dyDescent="0.2">
      <c r="C33" s="279"/>
      <c r="E33" s="279"/>
      <c r="G33" s="279"/>
      <c r="I33" s="279"/>
      <c r="X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AG38" s="279"/>
      <c r="AH38" s="279"/>
    </row>
    <row r="39" spans="2:34" ht="13" x14ac:dyDescent="0.2"/>
    <row r="40" spans="2:34" ht="13" x14ac:dyDescent="0.2">
      <c r="X40" s="279"/>
    </row>
    <row r="41" spans="2:34" ht="13" x14ac:dyDescent="0.2">
      <c r="R41" s="279"/>
    </row>
    <row r="42" spans="2:34" ht="13" x14ac:dyDescent="0.2">
      <c r="W42" s="279"/>
    </row>
    <row r="43" spans="2:34" ht="13" x14ac:dyDescent="0.2">
      <c r="V43" s="279"/>
      <c r="Y43" s="279"/>
      <c r="Z43" s="279"/>
      <c r="AA43" s="279"/>
      <c r="AB43" s="279"/>
      <c r="AC43" s="279"/>
      <c r="AD43" s="279"/>
      <c r="AE43" s="279"/>
      <c r="AF43" s="279"/>
      <c r="AG43" s="279"/>
      <c r="AH43" s="279"/>
    </row>
    <row r="44" spans="2:34" ht="13" x14ac:dyDescent="0.2">
      <c r="AH44" s="279"/>
    </row>
    <row r="45" spans="2:34" ht="13" x14ac:dyDescent="0.2">
      <c r="X45" s="279"/>
    </row>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row r="125" spans="34:122" ht="13.5" customHeight="1" x14ac:dyDescent="0.2">
      <c r="DR125" s="279" t="s">
        <v>500</v>
      </c>
    </row>
  </sheetData>
  <sheetProtection algorithmName="SHA-512" hashValue="JiKyycfPjnucK4lHcSuhDCILF2l/4XOQk1ST/mjE5uej0bhx6GLMcB0F3pQdVDzebktKYd1Eo6w+0QDtczq7Aw==" saltValue="OgPJ3lq0PSAkxo7+PqXs1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A6CCC-B344-4762-8BFB-7B42A4D5BC3F}">
  <sheetPr>
    <pageSetUpPr fitToPage="1"/>
  </sheetPr>
  <dimension ref="A1:DR125"/>
  <sheetViews>
    <sheetView showGridLines="0" zoomScaleNormal="100" zoomScaleSheetLayoutView="55" workbookViewId="0">
      <selection activeCell="AF106" sqref="AF106"/>
    </sheetView>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c r="X31" s="279"/>
    </row>
    <row r="32" spans="12:34" ht="13" x14ac:dyDescent="0.2">
      <c r="L32" s="279"/>
    </row>
    <row r="33" spans="2:34" ht="13" x14ac:dyDescent="0.2">
      <c r="C33" s="279"/>
      <c r="E33" s="279"/>
      <c r="G33" s="279"/>
      <c r="I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X38" s="279"/>
      <c r="AG38" s="279"/>
      <c r="AH38" s="279"/>
    </row>
    <row r="39" spans="2:34" ht="13" x14ac:dyDescent="0.2"/>
    <row r="40" spans="2:34" ht="13" x14ac:dyDescent="0.2"/>
    <row r="41" spans="2:34" ht="13" x14ac:dyDescent="0.2">
      <c r="R41" s="279"/>
    </row>
    <row r="42" spans="2:34" ht="13" x14ac:dyDescent="0.2">
      <c r="W42" s="279"/>
    </row>
    <row r="43" spans="2:34" ht="13" x14ac:dyDescent="0.2">
      <c r="V43" s="279"/>
      <c r="X43" s="279"/>
      <c r="Y43" s="279"/>
      <c r="Z43" s="279"/>
      <c r="AA43" s="279"/>
      <c r="AB43" s="279"/>
      <c r="AC43" s="279"/>
      <c r="AD43" s="279"/>
      <c r="AE43" s="279"/>
      <c r="AF43" s="279"/>
      <c r="AG43" s="279"/>
      <c r="AH43" s="279"/>
    </row>
    <row r="44" spans="2:34" ht="13" x14ac:dyDescent="0.2">
      <c r="AH44" s="279"/>
    </row>
    <row r="45" spans="2:34" ht="13" x14ac:dyDescent="0.2"/>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c r="AH124" s="279"/>
    </row>
    <row r="125" spans="34:122" ht="13.5" customHeight="1" x14ac:dyDescent="0.2">
      <c r="DR125" s="279" t="s">
        <v>500</v>
      </c>
    </row>
  </sheetData>
  <sheetProtection algorithmName="SHA-512" hashValue="x+TTtUshbL5YWtQ86b8/4tU+xeE2dH7zLrDS6UuyA2RXNPv5kRJSmbXT0byDG7p87VoOgCrQo7vLCcMTzNAJ6Q==" saltValue="+zYjgMqE7SnQbu5HU7OSA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48</v>
      </c>
      <c r="E2" s="127"/>
      <c r="F2" s="128" t="s">
        <v>49</v>
      </c>
      <c r="G2" s="129"/>
      <c r="H2" s="130"/>
    </row>
    <row r="3" spans="1:8" x14ac:dyDescent="0.2">
      <c r="A3" s="126" t="s">
        <v>544</v>
      </c>
      <c r="B3" s="131"/>
      <c r="C3" s="132"/>
      <c r="D3" s="133">
        <v>129698</v>
      </c>
      <c r="E3" s="134"/>
      <c r="F3" s="135">
        <v>97161</v>
      </c>
      <c r="G3" s="136"/>
      <c r="H3" s="137"/>
    </row>
    <row r="4" spans="1:8" x14ac:dyDescent="0.2">
      <c r="A4" s="138"/>
      <c r="B4" s="139"/>
      <c r="C4" s="140"/>
      <c r="D4" s="141">
        <v>55076</v>
      </c>
      <c r="E4" s="142"/>
      <c r="F4" s="143">
        <v>26543</v>
      </c>
      <c r="G4" s="144"/>
      <c r="H4" s="145"/>
    </row>
    <row r="5" spans="1:8" x14ac:dyDescent="0.2">
      <c r="A5" s="126" t="s">
        <v>546</v>
      </c>
      <c r="B5" s="131"/>
      <c r="C5" s="132"/>
      <c r="D5" s="133">
        <v>140949</v>
      </c>
      <c r="E5" s="134"/>
      <c r="F5" s="135">
        <v>101731</v>
      </c>
      <c r="G5" s="136"/>
      <c r="H5" s="137"/>
    </row>
    <row r="6" spans="1:8" x14ac:dyDescent="0.2">
      <c r="A6" s="138"/>
      <c r="B6" s="139"/>
      <c r="C6" s="140"/>
      <c r="D6" s="141">
        <v>51256</v>
      </c>
      <c r="E6" s="142"/>
      <c r="F6" s="143">
        <v>26906</v>
      </c>
      <c r="G6" s="144"/>
      <c r="H6" s="145"/>
    </row>
    <row r="7" spans="1:8" x14ac:dyDescent="0.2">
      <c r="A7" s="126" t="s">
        <v>547</v>
      </c>
      <c r="B7" s="131"/>
      <c r="C7" s="132"/>
      <c r="D7" s="133">
        <v>142872</v>
      </c>
      <c r="E7" s="134"/>
      <c r="F7" s="135">
        <v>77936</v>
      </c>
      <c r="G7" s="136"/>
      <c r="H7" s="137"/>
    </row>
    <row r="8" spans="1:8" x14ac:dyDescent="0.2">
      <c r="A8" s="138"/>
      <c r="B8" s="139"/>
      <c r="C8" s="140"/>
      <c r="D8" s="141">
        <v>58691</v>
      </c>
      <c r="E8" s="142"/>
      <c r="F8" s="143">
        <v>19401</v>
      </c>
      <c r="G8" s="144"/>
      <c r="H8" s="145"/>
    </row>
    <row r="9" spans="1:8" x14ac:dyDescent="0.2">
      <c r="A9" s="126" t="s">
        <v>548</v>
      </c>
      <c r="B9" s="131"/>
      <c r="C9" s="132"/>
      <c r="D9" s="133">
        <v>136132</v>
      </c>
      <c r="E9" s="134"/>
      <c r="F9" s="135">
        <v>82531</v>
      </c>
      <c r="G9" s="136"/>
      <c r="H9" s="137"/>
    </row>
    <row r="10" spans="1:8" x14ac:dyDescent="0.2">
      <c r="A10" s="138"/>
      <c r="B10" s="139"/>
      <c r="C10" s="140"/>
      <c r="D10" s="141">
        <v>58055</v>
      </c>
      <c r="E10" s="142"/>
      <c r="F10" s="143">
        <v>19102</v>
      </c>
      <c r="G10" s="144"/>
      <c r="H10" s="145"/>
    </row>
    <row r="11" spans="1:8" x14ac:dyDescent="0.2">
      <c r="A11" s="126" t="s">
        <v>549</v>
      </c>
      <c r="B11" s="131"/>
      <c r="C11" s="132"/>
      <c r="D11" s="133">
        <v>141298</v>
      </c>
      <c r="E11" s="134"/>
      <c r="F11" s="135">
        <v>91743</v>
      </c>
      <c r="G11" s="136"/>
      <c r="H11" s="137"/>
    </row>
    <row r="12" spans="1:8" x14ac:dyDescent="0.2">
      <c r="A12" s="138"/>
      <c r="B12" s="139"/>
      <c r="C12" s="146"/>
      <c r="D12" s="141">
        <v>47491</v>
      </c>
      <c r="E12" s="142"/>
      <c r="F12" s="143">
        <v>21872</v>
      </c>
      <c r="G12" s="144"/>
      <c r="H12" s="145"/>
    </row>
    <row r="13" spans="1:8" x14ac:dyDescent="0.2">
      <c r="A13" s="126"/>
      <c r="B13" s="131"/>
      <c r="C13" s="147"/>
      <c r="D13" s="148">
        <v>138190</v>
      </c>
      <c r="E13" s="149"/>
      <c r="F13" s="150">
        <v>90220</v>
      </c>
      <c r="G13" s="151"/>
      <c r="H13" s="137"/>
    </row>
    <row r="14" spans="1:8" x14ac:dyDescent="0.2">
      <c r="A14" s="138"/>
      <c r="B14" s="139"/>
      <c r="C14" s="140"/>
      <c r="D14" s="141">
        <v>54114</v>
      </c>
      <c r="E14" s="142"/>
      <c r="F14" s="143">
        <v>22765</v>
      </c>
      <c r="G14" s="144"/>
      <c r="H14" s="145"/>
    </row>
    <row r="17" spans="1:11" x14ac:dyDescent="0.2">
      <c r="A17" s="122" t="s">
        <v>50</v>
      </c>
    </row>
    <row r="18" spans="1:11" x14ac:dyDescent="0.2">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x14ac:dyDescent="0.2">
      <c r="A19" s="152" t="s">
        <v>51</v>
      </c>
      <c r="B19" s="152">
        <f>ROUND(VALUE(SUBSTITUTE(実質収支比率等に係る経年分析!F$48,"▲","-")),2)</f>
        <v>1.57</v>
      </c>
      <c r="C19" s="152">
        <f>ROUND(VALUE(SUBSTITUTE(実質収支比率等に係る経年分析!G$48,"▲","-")),2)</f>
        <v>1.45</v>
      </c>
      <c r="D19" s="152">
        <f>ROUND(VALUE(SUBSTITUTE(実質収支比率等に係る経年分析!H$48,"▲","-")),2)</f>
        <v>1.47</v>
      </c>
      <c r="E19" s="152">
        <f>ROUND(VALUE(SUBSTITUTE(実質収支比率等に係る経年分析!I$48,"▲","-")),2)</f>
        <v>1.53</v>
      </c>
      <c r="F19" s="152">
        <f>ROUND(VALUE(SUBSTITUTE(実質収支比率等に係る経年分析!J$48,"▲","-")),2)</f>
        <v>2.6</v>
      </c>
    </row>
    <row r="20" spans="1:11" x14ac:dyDescent="0.2">
      <c r="A20" s="152" t="s">
        <v>52</v>
      </c>
      <c r="B20" s="152">
        <f>ROUND(VALUE(SUBSTITUTE(実質収支比率等に係る経年分析!F$47,"▲","-")),2)</f>
        <v>5.84</v>
      </c>
      <c r="C20" s="152">
        <f>ROUND(VALUE(SUBSTITUTE(実質収支比率等に係る経年分析!G$47,"▲","-")),2)</f>
        <v>4.88</v>
      </c>
      <c r="D20" s="152">
        <f>ROUND(VALUE(SUBSTITUTE(実質収支比率等に係る経年分析!H$47,"▲","-")),2)</f>
        <v>3.28</v>
      </c>
      <c r="E20" s="152">
        <f>ROUND(VALUE(SUBSTITUTE(実質収支比率等に係る経年分析!I$47,"▲","-")),2)</f>
        <v>3.62</v>
      </c>
      <c r="F20" s="152">
        <f>ROUND(VALUE(SUBSTITUTE(実質収支比率等に係る経年分析!J$47,"▲","-")),2)</f>
        <v>4</v>
      </c>
    </row>
    <row r="21" spans="1:11" x14ac:dyDescent="0.2">
      <c r="A21" s="152" t="s">
        <v>53</v>
      </c>
      <c r="B21" s="152">
        <f>IF(ISNUMBER(VALUE(SUBSTITUTE(実質収支比率等に係る経年分析!F$49,"▲","-"))),ROUND(VALUE(SUBSTITUTE(実質収支比率等に係る経年分析!F$49,"▲","-")),2),NA())</f>
        <v>2.21</v>
      </c>
      <c r="C21" s="152">
        <f>IF(ISNUMBER(VALUE(SUBSTITUTE(実質収支比率等に係る経年分析!G$49,"▲","-"))),ROUND(VALUE(SUBSTITUTE(実質収支比率等に係る経年分析!G$49,"▲","-")),2),NA())</f>
        <v>-1.1100000000000001</v>
      </c>
      <c r="D21" s="152">
        <f>IF(ISNUMBER(VALUE(SUBSTITUTE(実質収支比率等に係る経年分析!H$49,"▲","-"))),ROUND(VALUE(SUBSTITUTE(実質収支比率等に係る経年分析!H$49,"▲","-")),2),NA())</f>
        <v>-1.68</v>
      </c>
      <c r="E21" s="152">
        <f>IF(ISNUMBER(VALUE(SUBSTITUTE(実質収支比率等に係る経年分析!I$49,"▲","-"))),ROUND(VALUE(SUBSTITUTE(実質収支比率等に係る経年分析!I$49,"▲","-")),2),NA())</f>
        <v>0.36</v>
      </c>
      <c r="F21" s="152">
        <f>IF(ISNUMBER(VALUE(SUBSTITUTE(実質収支比率等に係る経年分析!J$49,"▲","-"))),ROUND(VALUE(SUBSTITUTE(実質収支比率等に係る経年分析!J$49,"▲","-")),2),NA())</f>
        <v>1.43</v>
      </c>
    </row>
    <row r="24" spans="1:11" x14ac:dyDescent="0.2">
      <c r="A24" s="122" t="s">
        <v>54</v>
      </c>
    </row>
    <row r="25" spans="1:11" x14ac:dyDescent="0.2">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x14ac:dyDescent="0.2">
      <c r="A26" s="153"/>
      <c r="B26" s="153" t="s">
        <v>55</v>
      </c>
      <c r="C26" s="153" t="s">
        <v>56</v>
      </c>
      <c r="D26" s="153" t="s">
        <v>55</v>
      </c>
      <c r="E26" s="153" t="s">
        <v>56</v>
      </c>
      <c r="F26" s="153" t="s">
        <v>55</v>
      </c>
      <c r="G26" s="153" t="s">
        <v>56</v>
      </c>
      <c r="H26" s="153" t="s">
        <v>55</v>
      </c>
      <c r="I26" s="153" t="s">
        <v>56</v>
      </c>
      <c r="J26" s="153" t="s">
        <v>55</v>
      </c>
      <c r="K26" s="153" t="s">
        <v>56</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0.2</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0.18</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0.19</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0.21</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0.2</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下水道事業特別会計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0.44</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0.44</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0.44</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0.41</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0.39</v>
      </c>
    </row>
    <row r="30" spans="1:11" x14ac:dyDescent="0.2">
      <c r="A30" s="153" t="str">
        <f>IF(連結実質赤字比率に係る赤字・黒字の構成分析!C$40="",NA(),連結実質赤字比率に係る赤字・黒字の構成分析!C$40)</f>
        <v>国民健康保険特別会計</v>
      </c>
      <c r="B30" s="153" t="e">
        <f>IF(ROUND(VALUE(SUBSTITUTE(連結実質赤字比率に係る赤字・黒字の構成分析!F$40,"▲", "-")), 2) &lt; 0, ABS(ROUND(VALUE(SUBSTITUTE(連結実質赤字比率に係る赤字・黒字の構成分析!F$40,"▲", "-")), 2)), NA())</f>
        <v>#VALUE!</v>
      </c>
      <c r="C30" s="153" t="e">
        <f>IF(ROUND(VALUE(SUBSTITUTE(連結実質赤字比率に係る赤字・黒字の構成分析!F$40,"▲", "-")), 2) &gt;= 0, ABS(ROUND(VALUE(SUBSTITUTE(連結実質赤字比率に係る赤字・黒字の構成分析!F$40,"▲", "-")), 2)), NA())</f>
        <v>#VALUE!</v>
      </c>
      <c r="D30" s="153" t="e">
        <f>IF(ROUND(VALUE(SUBSTITUTE(連結実質赤字比率に係る赤字・黒字の構成分析!G$40,"▲", "-")), 2) &lt; 0, ABS(ROUND(VALUE(SUBSTITUTE(連結実質赤字比率に係る赤字・黒字の構成分析!G$40,"▲", "-")), 2)), NA())</f>
        <v>#VALUE!</v>
      </c>
      <c r="E30" s="153" t="e">
        <f>IF(ROUND(VALUE(SUBSTITUTE(連結実質赤字比率に係る赤字・黒字の構成分析!G$40,"▲", "-")), 2) &gt;= 0, ABS(ROUND(VALUE(SUBSTITUTE(連結実質赤字比率に係る赤字・黒字の構成分析!G$40,"▲", "-")), 2)), NA())</f>
        <v>#VALUE!</v>
      </c>
      <c r="F30" s="153" t="e">
        <f>IF(ROUND(VALUE(SUBSTITUTE(連結実質赤字比率に係る赤字・黒字の構成分析!H$40,"▲", "-")), 2) &lt; 0, ABS(ROUND(VALUE(SUBSTITUTE(連結実質赤字比率に係る赤字・黒字の構成分析!H$40,"▲", "-")), 2)), NA())</f>
        <v>#VALUE!</v>
      </c>
      <c r="G30" s="153" t="e">
        <f>IF(ROUND(VALUE(SUBSTITUTE(連結実質赤字比率に係る赤字・黒字の構成分析!H$40,"▲", "-")), 2) &gt;= 0, ABS(ROUND(VALUE(SUBSTITUTE(連結実質赤字比率に係る赤字・黒字の構成分析!H$40,"▲", "-")), 2)), NA())</f>
        <v>#VALUE!</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0.26</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0.56999999999999995</v>
      </c>
    </row>
    <row r="31" spans="1:11" x14ac:dyDescent="0.2">
      <c r="A31" s="153" t="str">
        <f>IF(連結実質赤字比率に係る赤字・黒字の構成分析!C$39="",NA(),連結実質赤字比率に係る赤字・黒字の構成分析!C$39)</f>
        <v>工業用水道事業会計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0.74</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0.75</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0.77</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0.74</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0.73</v>
      </c>
    </row>
    <row r="32" spans="1:11" x14ac:dyDescent="0.2">
      <c r="A32" s="153" t="str">
        <f>IF(連結実質赤字比率に係る赤字・黒字の構成分析!C$38="",NA(),連結実質赤字比率に係る赤字・黒字の構成分析!C$38)</f>
        <v>臨海下水道事業会計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0.9</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0.92</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0.91</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0.9</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0.85</v>
      </c>
    </row>
    <row r="33" spans="1:16" x14ac:dyDescent="0.2">
      <c r="A33" s="153" t="str">
        <f>IF(連結実質赤字比率に係る赤字・黒字の構成分析!C$37="",NA(),連結実質赤字比率に係る赤字・黒字の構成分析!C$37)</f>
        <v>一般会計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1.38</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1.27</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1.29</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1.32</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2.4</v>
      </c>
    </row>
    <row r="34" spans="1:16" x14ac:dyDescent="0.2">
      <c r="A34" s="153" t="str">
        <f>IF(連結実質赤字比率に係る赤字・黒字の構成分析!C$36="",NA(),連結実質赤字比率に係る赤字・黒字の構成分析!C$36)</f>
        <v>臨海工業用地等造成事業会計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1.63</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1.93</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2.44</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2.5</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2.82</v>
      </c>
    </row>
    <row r="35" spans="1:16" x14ac:dyDescent="0.2">
      <c r="A35" s="153" t="str">
        <f>IF(連結実質赤字比率に係る赤字・黒字の構成分析!C$35="",NA(),連結実質赤字比率に係る赤字・黒字の構成分析!C$35)</f>
        <v>病院事業会計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3.86</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3.87</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3.7</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3.94</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4.1100000000000003</v>
      </c>
    </row>
    <row r="36" spans="1:16" x14ac:dyDescent="0.2">
      <c r="A36" s="153" t="str">
        <f>IF(連結実質赤字比率に係る赤字・黒字の構成分析!C$34="",NA(),連結実質赤字比率に係る赤字・黒字の構成分析!C$34)</f>
        <v>水道用水供給事業会計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3.93</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4.1100000000000003</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4.46</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4.58</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4.7300000000000004</v>
      </c>
    </row>
    <row r="39" spans="1:16" x14ac:dyDescent="0.2">
      <c r="A39" s="122" t="s">
        <v>57</v>
      </c>
    </row>
    <row r="40" spans="1:16" x14ac:dyDescent="0.2">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x14ac:dyDescent="0.2">
      <c r="A41" s="154"/>
      <c r="B41" s="154" t="s">
        <v>58</v>
      </c>
      <c r="C41" s="154"/>
      <c r="D41" s="154" t="s">
        <v>59</v>
      </c>
      <c r="E41" s="154" t="s">
        <v>58</v>
      </c>
      <c r="F41" s="154"/>
      <c r="G41" s="154" t="s">
        <v>59</v>
      </c>
      <c r="H41" s="154" t="s">
        <v>58</v>
      </c>
      <c r="I41" s="154"/>
      <c r="J41" s="154" t="s">
        <v>59</v>
      </c>
      <c r="K41" s="154" t="s">
        <v>58</v>
      </c>
      <c r="L41" s="154"/>
      <c r="M41" s="154" t="s">
        <v>59</v>
      </c>
      <c r="N41" s="154" t="s">
        <v>58</v>
      </c>
      <c r="O41" s="154"/>
      <c r="P41" s="154" t="s">
        <v>59</v>
      </c>
    </row>
    <row r="42" spans="1:16" x14ac:dyDescent="0.2">
      <c r="A42" s="154" t="s">
        <v>60</v>
      </c>
      <c r="B42" s="154"/>
      <c r="C42" s="154"/>
      <c r="D42" s="154">
        <f>'実質公債費比率（分子）の構造'!K$52</f>
        <v>53377</v>
      </c>
      <c r="E42" s="154"/>
      <c r="F42" s="154"/>
      <c r="G42" s="154">
        <f>'実質公債費比率（分子）の構造'!L$52</f>
        <v>53481</v>
      </c>
      <c r="H42" s="154"/>
      <c r="I42" s="154"/>
      <c r="J42" s="154">
        <f>'実質公債費比率（分子）の構造'!M$52</f>
        <v>60733</v>
      </c>
      <c r="K42" s="154"/>
      <c r="L42" s="154"/>
      <c r="M42" s="154">
        <f>'実質公債費比率（分子）の構造'!N$52</f>
        <v>51435</v>
      </c>
      <c r="N42" s="154"/>
      <c r="O42" s="154"/>
      <c r="P42" s="154">
        <f>'実質公債費比率（分子）の構造'!O$52</f>
        <v>51825</v>
      </c>
    </row>
    <row r="43" spans="1:16" x14ac:dyDescent="0.2">
      <c r="A43" s="154" t="s">
        <v>61</v>
      </c>
      <c r="B43" s="154" t="str">
        <f>'実質公債費比率（分子）の構造'!K$51</f>
        <v>-</v>
      </c>
      <c r="C43" s="154"/>
      <c r="D43" s="154"/>
      <c r="E43" s="154" t="str">
        <f>'実質公債費比率（分子）の構造'!L$51</f>
        <v>-</v>
      </c>
      <c r="F43" s="154"/>
      <c r="G43" s="154"/>
      <c r="H43" s="154" t="str">
        <f>'実質公債費比率（分子）の構造'!M$51</f>
        <v>-</v>
      </c>
      <c r="I43" s="154"/>
      <c r="J43" s="154"/>
      <c r="K43" s="154">
        <f>'実質公債費比率（分子）の構造'!N$51</f>
        <v>0</v>
      </c>
      <c r="L43" s="154"/>
      <c r="M43" s="154"/>
      <c r="N43" s="154" t="str">
        <f>'実質公債費比率（分子）の構造'!O$51</f>
        <v>-</v>
      </c>
      <c r="O43" s="154"/>
      <c r="P43" s="154"/>
    </row>
    <row r="44" spans="1:16" x14ac:dyDescent="0.2">
      <c r="A44" s="154" t="s">
        <v>62</v>
      </c>
      <c r="B44" s="154">
        <f>'実質公債費比率（分子）の構造'!K$50</f>
        <v>688</v>
      </c>
      <c r="C44" s="154"/>
      <c r="D44" s="154"/>
      <c r="E44" s="154">
        <f>'実質公債費比率（分子）の構造'!L$50</f>
        <v>655</v>
      </c>
      <c r="F44" s="154"/>
      <c r="G44" s="154"/>
      <c r="H44" s="154">
        <f>'実質公債費比率（分子）の構造'!M$50</f>
        <v>629</v>
      </c>
      <c r="I44" s="154"/>
      <c r="J44" s="154"/>
      <c r="K44" s="154">
        <f>'実質公債費比率（分子）の構造'!N$50</f>
        <v>844</v>
      </c>
      <c r="L44" s="154"/>
      <c r="M44" s="154"/>
      <c r="N44" s="154">
        <f>'実質公債費比率（分子）の構造'!O$50</f>
        <v>669</v>
      </c>
      <c r="O44" s="154"/>
      <c r="P44" s="154"/>
    </row>
    <row r="45" spans="1:16" x14ac:dyDescent="0.2">
      <c r="A45" s="154" t="s">
        <v>63</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2">
      <c r="A46" s="154" t="s">
        <v>64</v>
      </c>
      <c r="B46" s="154">
        <f>'実質公債費比率（分子）の構造'!K$48</f>
        <v>3578</v>
      </c>
      <c r="C46" s="154"/>
      <c r="D46" s="154"/>
      <c r="E46" s="154">
        <f>'実質公債費比率（分子）の構造'!L$48</f>
        <v>3633</v>
      </c>
      <c r="F46" s="154"/>
      <c r="G46" s="154"/>
      <c r="H46" s="154">
        <f>'実質公債費比率（分子）の構造'!M$48</f>
        <v>3626</v>
      </c>
      <c r="I46" s="154"/>
      <c r="J46" s="154"/>
      <c r="K46" s="154">
        <f>'実質公債費比率（分子）の構造'!N$48</f>
        <v>3508</v>
      </c>
      <c r="L46" s="154"/>
      <c r="M46" s="154"/>
      <c r="N46" s="154">
        <f>'実質公債費比率（分子）の構造'!O$48</f>
        <v>3281</v>
      </c>
      <c r="O46" s="154"/>
      <c r="P46" s="154"/>
    </row>
    <row r="47" spans="1:16" x14ac:dyDescent="0.2">
      <c r="A47" s="154" t="s">
        <v>65</v>
      </c>
      <c r="B47" s="154">
        <f>'実質公債費比率（分子）の構造'!K$47</f>
        <v>7167</v>
      </c>
      <c r="C47" s="154"/>
      <c r="D47" s="154"/>
      <c r="E47" s="154">
        <f>'実質公債費比率（分子）の構造'!L$47</f>
        <v>8500</v>
      </c>
      <c r="F47" s="154"/>
      <c r="G47" s="154"/>
      <c r="H47" s="154">
        <f>'実質公債費比率（分子）の構造'!M$47</f>
        <v>9933</v>
      </c>
      <c r="I47" s="154"/>
      <c r="J47" s="154"/>
      <c r="K47" s="154">
        <f>'実質公債費比率（分子）の構造'!N$47</f>
        <v>11267</v>
      </c>
      <c r="L47" s="154"/>
      <c r="M47" s="154"/>
      <c r="N47" s="154">
        <f>'実質公債費比率（分子）の構造'!O$47</f>
        <v>12333</v>
      </c>
      <c r="O47" s="154"/>
      <c r="P47" s="154"/>
    </row>
    <row r="48" spans="1:16" x14ac:dyDescent="0.2">
      <c r="A48" s="154" t="s">
        <v>66</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2">
      <c r="A49" s="154" t="s">
        <v>67</v>
      </c>
      <c r="B49" s="154">
        <f>'実質公債費比率（分子）の構造'!K$45</f>
        <v>70719</v>
      </c>
      <c r="C49" s="154"/>
      <c r="D49" s="154"/>
      <c r="E49" s="154">
        <f>'実質公債費比率（分子）の構造'!L$45</f>
        <v>68346</v>
      </c>
      <c r="F49" s="154"/>
      <c r="G49" s="154"/>
      <c r="H49" s="154">
        <f>'実質公債費比率（分子）の構造'!M$45</f>
        <v>73110</v>
      </c>
      <c r="I49" s="154"/>
      <c r="J49" s="154"/>
      <c r="K49" s="154">
        <f>'実質公債費比率（分子）の構造'!N$45</f>
        <v>63907</v>
      </c>
      <c r="L49" s="154"/>
      <c r="M49" s="154"/>
      <c r="N49" s="154">
        <f>'実質公債費比率（分子）の構造'!O$45</f>
        <v>60663</v>
      </c>
      <c r="O49" s="154"/>
      <c r="P49" s="154"/>
    </row>
    <row r="50" spans="1:16" x14ac:dyDescent="0.2">
      <c r="A50" s="154" t="s">
        <v>68</v>
      </c>
      <c r="B50" s="154" t="e">
        <f>NA()</f>
        <v>#N/A</v>
      </c>
      <c r="C50" s="154">
        <f>IF(ISNUMBER('実質公債費比率（分子）の構造'!K$53),'実質公債費比率（分子）の構造'!K$53,NA())</f>
        <v>28775</v>
      </c>
      <c r="D50" s="154" t="e">
        <f>NA()</f>
        <v>#N/A</v>
      </c>
      <c r="E50" s="154" t="e">
        <f>NA()</f>
        <v>#N/A</v>
      </c>
      <c r="F50" s="154">
        <f>IF(ISNUMBER('実質公債費比率（分子）の構造'!L$53),'実質公債費比率（分子）の構造'!L$53,NA())</f>
        <v>27653</v>
      </c>
      <c r="G50" s="154" t="e">
        <f>NA()</f>
        <v>#N/A</v>
      </c>
      <c r="H50" s="154" t="e">
        <f>NA()</f>
        <v>#N/A</v>
      </c>
      <c r="I50" s="154">
        <f>IF(ISNUMBER('実質公債費比率（分子）の構造'!M$53),'実質公債費比率（分子）の構造'!M$53,NA())</f>
        <v>26565</v>
      </c>
      <c r="J50" s="154" t="e">
        <f>NA()</f>
        <v>#N/A</v>
      </c>
      <c r="K50" s="154" t="e">
        <f>NA()</f>
        <v>#N/A</v>
      </c>
      <c r="L50" s="154">
        <f>IF(ISNUMBER('実質公債費比率（分子）の構造'!N$53),'実質公債費比率（分子）の構造'!N$53,NA())</f>
        <v>28091</v>
      </c>
      <c r="M50" s="154" t="e">
        <f>NA()</f>
        <v>#N/A</v>
      </c>
      <c r="N50" s="154" t="e">
        <f>NA()</f>
        <v>#N/A</v>
      </c>
      <c r="O50" s="154">
        <f>IF(ISNUMBER('実質公債費比率（分子）の構造'!O$53),'実質公債費比率（分子）の構造'!O$53,NA())</f>
        <v>25121</v>
      </c>
      <c r="P50" s="154" t="e">
        <f>NA()</f>
        <v>#N/A</v>
      </c>
    </row>
    <row r="53" spans="1:16" x14ac:dyDescent="0.2">
      <c r="A53" s="122" t="s">
        <v>69</v>
      </c>
    </row>
    <row r="54" spans="1:16" x14ac:dyDescent="0.2">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x14ac:dyDescent="0.2">
      <c r="A55" s="153"/>
      <c r="B55" s="153" t="s">
        <v>70</v>
      </c>
      <c r="C55" s="153"/>
      <c r="D55" s="153" t="s">
        <v>71</v>
      </c>
      <c r="E55" s="153" t="s">
        <v>70</v>
      </c>
      <c r="F55" s="153"/>
      <c r="G55" s="153" t="s">
        <v>71</v>
      </c>
      <c r="H55" s="153" t="s">
        <v>70</v>
      </c>
      <c r="I55" s="153"/>
      <c r="J55" s="153" t="s">
        <v>71</v>
      </c>
      <c r="K55" s="153" t="s">
        <v>70</v>
      </c>
      <c r="L55" s="153"/>
      <c r="M55" s="153" t="s">
        <v>71</v>
      </c>
      <c r="N55" s="153" t="s">
        <v>70</v>
      </c>
      <c r="O55" s="153"/>
      <c r="P55" s="153" t="s">
        <v>71</v>
      </c>
    </row>
    <row r="56" spans="1:16" x14ac:dyDescent="0.2">
      <c r="A56" s="153" t="s">
        <v>41</v>
      </c>
      <c r="B56" s="153"/>
      <c r="C56" s="153"/>
      <c r="D56" s="153">
        <f>'将来負担比率（分子）の構造'!I$52</f>
        <v>601845</v>
      </c>
      <c r="E56" s="153"/>
      <c r="F56" s="153"/>
      <c r="G56" s="153">
        <f>'将来負担比率（分子）の構造'!J$52</f>
        <v>588948</v>
      </c>
      <c r="H56" s="153"/>
      <c r="I56" s="153"/>
      <c r="J56" s="153">
        <f>'将来負担比率（分子）の構造'!K$52</f>
        <v>580305</v>
      </c>
      <c r="K56" s="153"/>
      <c r="L56" s="153"/>
      <c r="M56" s="153">
        <f>'将来負担比率（分子）の構造'!L$52</f>
        <v>568320</v>
      </c>
      <c r="N56" s="153"/>
      <c r="O56" s="153"/>
      <c r="P56" s="153">
        <f>'将来負担比率（分子）の構造'!M$52</f>
        <v>557401</v>
      </c>
    </row>
    <row r="57" spans="1:16" x14ac:dyDescent="0.2">
      <c r="A57" s="153" t="s">
        <v>40</v>
      </c>
      <c r="B57" s="153"/>
      <c r="C57" s="153"/>
      <c r="D57" s="153">
        <f>'将来負担比率（分子）の構造'!I$51</f>
        <v>21012</v>
      </c>
      <c r="E57" s="153"/>
      <c r="F57" s="153"/>
      <c r="G57" s="153">
        <f>'将来負担比率（分子）の構造'!J$51</f>
        <v>20223</v>
      </c>
      <c r="H57" s="153"/>
      <c r="I57" s="153"/>
      <c r="J57" s="153">
        <f>'将来負担比率（分子）の構造'!K$51</f>
        <v>15063</v>
      </c>
      <c r="K57" s="153"/>
      <c r="L57" s="153"/>
      <c r="M57" s="153">
        <f>'将来負担比率（分子）の構造'!L$51</f>
        <v>21016</v>
      </c>
      <c r="N57" s="153"/>
      <c r="O57" s="153"/>
      <c r="P57" s="153">
        <f>'将来負担比率（分子）の構造'!M$51</f>
        <v>20327</v>
      </c>
    </row>
    <row r="58" spans="1:16" x14ac:dyDescent="0.2">
      <c r="A58" s="153" t="s">
        <v>39</v>
      </c>
      <c r="B58" s="153"/>
      <c r="C58" s="153"/>
      <c r="D58" s="153">
        <f>'将来負担比率（分子）の構造'!I$50</f>
        <v>76046</v>
      </c>
      <c r="E58" s="153"/>
      <c r="F58" s="153"/>
      <c r="G58" s="153">
        <f>'将来負担比率（分子）の構造'!J$50</f>
        <v>80853</v>
      </c>
      <c r="H58" s="153"/>
      <c r="I58" s="153"/>
      <c r="J58" s="153">
        <f>'将来負担比率（分子）の構造'!K$50</f>
        <v>77177</v>
      </c>
      <c r="K58" s="153"/>
      <c r="L58" s="153"/>
      <c r="M58" s="153">
        <f>'将来負担比率（分子）の構造'!L$50</f>
        <v>82277</v>
      </c>
      <c r="N58" s="153"/>
      <c r="O58" s="153"/>
      <c r="P58" s="153">
        <f>'将来負担比率（分子）の構造'!M$50</f>
        <v>91875</v>
      </c>
    </row>
    <row r="59" spans="1:16" x14ac:dyDescent="0.2">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34</v>
      </c>
      <c r="B61" s="153">
        <f>'将来負担比率（分子）の構造'!I$46</f>
        <v>2450</v>
      </c>
      <c r="C61" s="153"/>
      <c r="D61" s="153"/>
      <c r="E61" s="153">
        <f>'将来負担比率（分子）の構造'!J$46</f>
        <v>2437</v>
      </c>
      <c r="F61" s="153"/>
      <c r="G61" s="153"/>
      <c r="H61" s="153">
        <f>'将来負担比率（分子）の構造'!K$46</f>
        <v>2326</v>
      </c>
      <c r="I61" s="153"/>
      <c r="J61" s="153"/>
      <c r="K61" s="153">
        <f>'将来負担比率（分子）の構造'!L$46</f>
        <v>2217</v>
      </c>
      <c r="L61" s="153"/>
      <c r="M61" s="153"/>
      <c r="N61" s="153">
        <f>'将来負担比率（分子）の構造'!M$46</f>
        <v>2258</v>
      </c>
      <c r="O61" s="153"/>
      <c r="P61" s="153"/>
    </row>
    <row r="62" spans="1:16" x14ac:dyDescent="0.2">
      <c r="A62" s="153" t="s">
        <v>33</v>
      </c>
      <c r="B62" s="153">
        <f>'将来負担比率（分子）の構造'!I$45</f>
        <v>114915</v>
      </c>
      <c r="C62" s="153"/>
      <c r="D62" s="153"/>
      <c r="E62" s="153">
        <f>'将来負担比率（分子）の構造'!J$45</f>
        <v>114534</v>
      </c>
      <c r="F62" s="153"/>
      <c r="G62" s="153"/>
      <c r="H62" s="153">
        <f>'将来負担比率（分子）の構造'!K$45</f>
        <v>108803</v>
      </c>
      <c r="I62" s="153"/>
      <c r="J62" s="153"/>
      <c r="K62" s="153">
        <f>'将来負担比率（分子）の構造'!L$45</f>
        <v>105349</v>
      </c>
      <c r="L62" s="153"/>
      <c r="M62" s="153"/>
      <c r="N62" s="153">
        <f>'将来負担比率（分子）の構造'!M$45</f>
        <v>104069</v>
      </c>
      <c r="O62" s="153"/>
      <c r="P62" s="153"/>
    </row>
    <row r="63" spans="1:16" x14ac:dyDescent="0.2">
      <c r="A63" s="153" t="s">
        <v>32</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2">
      <c r="A64" s="153" t="s">
        <v>31</v>
      </c>
      <c r="B64" s="153">
        <f>'将来負担比率（分子）の構造'!I$43</f>
        <v>40709</v>
      </c>
      <c r="C64" s="153"/>
      <c r="D64" s="153"/>
      <c r="E64" s="153">
        <f>'将来負担比率（分子）の構造'!J$43</f>
        <v>39384</v>
      </c>
      <c r="F64" s="153"/>
      <c r="G64" s="153"/>
      <c r="H64" s="153">
        <f>'将来負担比率（分子）の構造'!K$43</f>
        <v>37339</v>
      </c>
      <c r="I64" s="153"/>
      <c r="J64" s="153"/>
      <c r="K64" s="153">
        <f>'将来負担比率（分子）の構造'!L$43</f>
        <v>34426</v>
      </c>
      <c r="L64" s="153"/>
      <c r="M64" s="153"/>
      <c r="N64" s="153">
        <f>'将来負担比率（分子）の構造'!M$43</f>
        <v>32399</v>
      </c>
      <c r="O64" s="153"/>
      <c r="P64" s="153"/>
    </row>
    <row r="65" spans="1:16" x14ac:dyDescent="0.2">
      <c r="A65" s="153" t="s">
        <v>30</v>
      </c>
      <c r="B65" s="153">
        <f>'将来負担比率（分子）の構造'!I$42</f>
        <v>10373</v>
      </c>
      <c r="C65" s="153"/>
      <c r="D65" s="153"/>
      <c r="E65" s="153">
        <f>'将来負担比率（分子）の構造'!J$42</f>
        <v>9794</v>
      </c>
      <c r="F65" s="153"/>
      <c r="G65" s="153"/>
      <c r="H65" s="153">
        <f>'将来負担比率（分子）の構造'!K$42</f>
        <v>9260</v>
      </c>
      <c r="I65" s="153"/>
      <c r="J65" s="153"/>
      <c r="K65" s="153">
        <f>'将来負担比率（分子）の構造'!L$42</f>
        <v>8755</v>
      </c>
      <c r="L65" s="153"/>
      <c r="M65" s="153"/>
      <c r="N65" s="153">
        <f>'将来負担比率（分子）の構造'!M$42</f>
        <v>8250</v>
      </c>
      <c r="O65" s="153"/>
      <c r="P65" s="153"/>
    </row>
    <row r="66" spans="1:16" x14ac:dyDescent="0.2">
      <c r="A66" s="153" t="s">
        <v>29</v>
      </c>
      <c r="B66" s="153">
        <f>'将来負担比率（分子）の構造'!I$41</f>
        <v>871423</v>
      </c>
      <c r="C66" s="153"/>
      <c r="D66" s="153"/>
      <c r="E66" s="153">
        <f>'将来負担比率（分子）の構造'!J$41</f>
        <v>866636</v>
      </c>
      <c r="F66" s="153"/>
      <c r="G66" s="153"/>
      <c r="H66" s="153">
        <f>'将来負担比率（分子）の構造'!K$41</f>
        <v>860853</v>
      </c>
      <c r="I66" s="153"/>
      <c r="J66" s="153"/>
      <c r="K66" s="153">
        <f>'将来負担比率（分子）の構造'!L$41</f>
        <v>866136</v>
      </c>
      <c r="L66" s="153"/>
      <c r="M66" s="153"/>
      <c r="N66" s="153">
        <f>'将来負担比率（分子）の構造'!M$41</f>
        <v>871695</v>
      </c>
      <c r="O66" s="153"/>
      <c r="P66" s="153"/>
    </row>
    <row r="67" spans="1:16" x14ac:dyDescent="0.2">
      <c r="A67" s="153" t="s">
        <v>72</v>
      </c>
      <c r="B67" s="153" t="e">
        <f>NA()</f>
        <v>#N/A</v>
      </c>
      <c r="C67" s="153">
        <f>IF(ISNUMBER('将来負担比率（分子）の構造'!I$53), IF('将来負担比率（分子）の構造'!I$53 &lt; 0, 0, '将来負担比率（分子）の構造'!I$53), NA())</f>
        <v>340967</v>
      </c>
      <c r="D67" s="153" t="e">
        <f>NA()</f>
        <v>#N/A</v>
      </c>
      <c r="E67" s="153" t="e">
        <f>NA()</f>
        <v>#N/A</v>
      </c>
      <c r="F67" s="153">
        <f>IF(ISNUMBER('将来負担比率（分子）の構造'!J$53), IF('将来負担比率（分子）の構造'!J$53 &lt; 0, 0, '将来負担比率（分子）の構造'!J$53), NA())</f>
        <v>342762</v>
      </c>
      <c r="G67" s="153" t="e">
        <f>NA()</f>
        <v>#N/A</v>
      </c>
      <c r="H67" s="153" t="e">
        <f>NA()</f>
        <v>#N/A</v>
      </c>
      <c r="I67" s="153">
        <f>IF(ISNUMBER('将来負担比率（分子）の構造'!K$53), IF('将来負担比率（分子）の構造'!K$53 &lt; 0, 0, '将来負担比率（分子）の構造'!K$53), NA())</f>
        <v>346036</v>
      </c>
      <c r="J67" s="153" t="e">
        <f>NA()</f>
        <v>#N/A</v>
      </c>
      <c r="K67" s="153" t="e">
        <f>NA()</f>
        <v>#N/A</v>
      </c>
      <c r="L67" s="153">
        <f>IF(ISNUMBER('将来負担比率（分子）の構造'!L$53), IF('将来負担比率（分子）の構造'!L$53 &lt; 0, 0, '将来負担比率（分子）の構造'!L$53), NA())</f>
        <v>345269</v>
      </c>
      <c r="M67" s="153" t="e">
        <f>NA()</f>
        <v>#N/A</v>
      </c>
      <c r="N67" s="153" t="e">
        <f>NA()</f>
        <v>#N/A</v>
      </c>
      <c r="O67" s="153">
        <f>IF(ISNUMBER('将来負担比率（分子）の構造'!M$53), IF('将来負担比率（分子）の構造'!M$53 &lt; 0, 0, '将来負担比率（分子）の構造'!M$53), NA())</f>
        <v>349067</v>
      </c>
      <c r="P67" s="153" t="e">
        <f>NA()</f>
        <v>#N/A</v>
      </c>
    </row>
    <row r="70" spans="1:16" x14ac:dyDescent="0.2">
      <c r="A70" s="155" t="s">
        <v>73</v>
      </c>
      <c r="B70" s="155"/>
      <c r="C70" s="155"/>
      <c r="D70" s="155"/>
      <c r="E70" s="155"/>
      <c r="F70" s="155"/>
    </row>
    <row r="71" spans="1:16" x14ac:dyDescent="0.2">
      <c r="A71" s="156"/>
      <c r="B71" s="156" t="str">
        <f>基金残高に係る経年分析!F54</f>
        <v>H29</v>
      </c>
      <c r="C71" s="156" t="str">
        <f>基金残高に係る経年分析!G54</f>
        <v>H30</v>
      </c>
      <c r="D71" s="156" t="str">
        <f>基金残高に係る経年分析!H54</f>
        <v>R01</v>
      </c>
    </row>
    <row r="72" spans="1:16" x14ac:dyDescent="0.2">
      <c r="A72" s="156" t="s">
        <v>74</v>
      </c>
      <c r="B72" s="157">
        <f>基金残高に係る経年分析!F55</f>
        <v>8390</v>
      </c>
      <c r="C72" s="157">
        <f>基金残高に係る経年分析!G55</f>
        <v>9191</v>
      </c>
      <c r="D72" s="157">
        <f>基金残高に係る経年分析!H55</f>
        <v>10111</v>
      </c>
    </row>
    <row r="73" spans="1:16" x14ac:dyDescent="0.2">
      <c r="A73" s="156" t="s">
        <v>75</v>
      </c>
      <c r="B73" s="157">
        <f>基金残高に係る経年分析!F56</f>
        <v>2964</v>
      </c>
      <c r="C73" s="157">
        <f>基金残高に係る経年分析!G56</f>
        <v>3004</v>
      </c>
      <c r="D73" s="157">
        <f>基金残高に係る経年分析!H56</f>
        <v>3060</v>
      </c>
    </row>
    <row r="74" spans="1:16" x14ac:dyDescent="0.2">
      <c r="A74" s="156" t="s">
        <v>76</v>
      </c>
      <c r="B74" s="157">
        <f>基金残高に係る経年分析!F57</f>
        <v>26013</v>
      </c>
      <c r="C74" s="157">
        <f>基金残高に係る経年分析!G57</f>
        <v>22168</v>
      </c>
      <c r="D74" s="157">
        <f>基金残高に係る経年分析!H57</f>
        <v>21671</v>
      </c>
    </row>
  </sheetData>
  <sheetProtection algorithmName="SHA-512" hashValue="85ykpBhY77b/64qkYgybsoDyNYawVeFV8tkDTsK2MgX7GnyDnb0/WJSjXYO3MQHS4uLLx/KOKoHGbI9kS52LJA==" saltValue="dt1Qis3LrGqc4TlPEiXs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Normal="100" workbookViewId="0">
      <selection activeCell="AF106" sqref="AF106"/>
    </sheetView>
  </sheetViews>
  <sheetFormatPr defaultColWidth="0" defaultRowHeight="0" customHeight="1" zeroHeight="1" x14ac:dyDescent="0.2"/>
  <cols>
    <col min="1" max="1" width="1.6328125" style="209" customWidth="1"/>
    <col min="2" max="17" width="1.7265625" style="209" customWidth="1"/>
    <col min="18" max="138" width="1.6328125" style="209" customWidth="1"/>
    <col min="139" max="16384" width="0" style="209" hidden="1"/>
  </cols>
  <sheetData>
    <row r="1" spans="2:138"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590" t="s">
        <v>181</v>
      </c>
      <c r="DD1" s="591"/>
      <c r="DE1" s="591"/>
      <c r="DF1" s="591"/>
      <c r="DG1" s="591"/>
      <c r="DH1" s="591"/>
      <c r="DI1" s="592"/>
      <c r="DK1" s="590" t="s">
        <v>182</v>
      </c>
      <c r="DL1" s="591"/>
      <c r="DM1" s="591"/>
      <c r="DN1" s="591"/>
      <c r="DO1" s="591"/>
      <c r="DP1" s="591"/>
      <c r="DQ1" s="591"/>
      <c r="DR1" s="591"/>
      <c r="DS1" s="591"/>
      <c r="DT1" s="591"/>
      <c r="DU1" s="591"/>
      <c r="DV1" s="591"/>
      <c r="DW1" s="591"/>
      <c r="DX1" s="592"/>
      <c r="DY1" s="208"/>
      <c r="DZ1" s="208"/>
      <c r="EA1" s="208"/>
      <c r="EB1" s="208"/>
      <c r="EC1" s="208"/>
      <c r="ED1" s="208"/>
      <c r="EE1" s="208"/>
      <c r="EF1" s="208"/>
      <c r="EG1" s="208"/>
      <c r="EH1" s="208"/>
    </row>
    <row r="2" spans="2:138" ht="22.5" customHeight="1" x14ac:dyDescent="0.2">
      <c r="B2" s="210" t="s">
        <v>183</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2">
      <c r="B3" s="593" t="s">
        <v>184</v>
      </c>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3" t="s">
        <v>185</v>
      </c>
      <c r="AQ3" s="594"/>
      <c r="AR3" s="594"/>
      <c r="AS3" s="594"/>
      <c r="AT3" s="594"/>
      <c r="AU3" s="594"/>
      <c r="AV3" s="594"/>
      <c r="AW3" s="594"/>
      <c r="AX3" s="594"/>
      <c r="AY3" s="594"/>
      <c r="AZ3" s="594"/>
      <c r="BA3" s="594"/>
      <c r="BB3" s="594"/>
      <c r="BC3" s="594"/>
      <c r="BD3" s="594"/>
      <c r="BE3" s="594"/>
      <c r="BF3" s="594"/>
      <c r="BG3" s="594"/>
      <c r="BH3" s="594"/>
      <c r="BI3" s="594"/>
      <c r="BJ3" s="594"/>
      <c r="BK3" s="594"/>
      <c r="BL3" s="594"/>
      <c r="BM3" s="594"/>
      <c r="BN3" s="594"/>
      <c r="BO3" s="594"/>
      <c r="BP3" s="594"/>
      <c r="BQ3" s="594"/>
      <c r="BR3" s="594"/>
      <c r="BS3" s="594"/>
      <c r="BT3" s="594"/>
      <c r="BU3" s="594"/>
      <c r="BV3" s="594"/>
      <c r="BW3" s="595"/>
      <c r="BY3" s="593" t="s">
        <v>186</v>
      </c>
      <c r="BZ3" s="594"/>
      <c r="CA3" s="594"/>
      <c r="CB3" s="594"/>
      <c r="CC3" s="594"/>
      <c r="CD3" s="594"/>
      <c r="CE3" s="594"/>
      <c r="CF3" s="594"/>
      <c r="CG3" s="594"/>
      <c r="CH3" s="594"/>
      <c r="CI3" s="594"/>
      <c r="CJ3" s="594"/>
      <c r="CK3" s="594"/>
      <c r="CL3" s="594"/>
      <c r="CM3" s="594"/>
      <c r="CN3" s="594"/>
      <c r="CO3" s="594"/>
      <c r="CP3" s="594"/>
      <c r="CQ3" s="594"/>
      <c r="CR3" s="594"/>
      <c r="CS3" s="594"/>
      <c r="CT3" s="594"/>
      <c r="CU3" s="594"/>
      <c r="CV3" s="594"/>
      <c r="CW3" s="594"/>
      <c r="CX3" s="594"/>
      <c r="CY3" s="594"/>
      <c r="CZ3" s="594"/>
      <c r="DA3" s="594"/>
      <c r="DB3" s="594"/>
      <c r="DC3" s="594"/>
      <c r="DD3" s="594"/>
      <c r="DE3" s="594"/>
      <c r="DF3" s="594"/>
      <c r="DG3" s="594"/>
      <c r="DH3" s="594"/>
      <c r="DI3" s="594"/>
      <c r="DJ3" s="594"/>
      <c r="DK3" s="594"/>
      <c r="DL3" s="594"/>
      <c r="DM3" s="594"/>
      <c r="DN3" s="594"/>
      <c r="DO3" s="594"/>
      <c r="DP3" s="594"/>
      <c r="DQ3" s="594"/>
      <c r="DR3" s="594"/>
      <c r="DS3" s="594"/>
      <c r="DT3" s="594"/>
      <c r="DU3" s="594"/>
      <c r="DV3" s="594"/>
      <c r="DW3" s="594"/>
      <c r="DX3" s="595"/>
    </row>
    <row r="4" spans="2:138" ht="11.25" customHeight="1" x14ac:dyDescent="0.2">
      <c r="B4" s="593" t="s">
        <v>1</v>
      </c>
      <c r="C4" s="594"/>
      <c r="D4" s="594"/>
      <c r="E4" s="594"/>
      <c r="F4" s="594"/>
      <c r="G4" s="594"/>
      <c r="H4" s="594"/>
      <c r="I4" s="594"/>
      <c r="J4" s="594"/>
      <c r="K4" s="594"/>
      <c r="L4" s="594"/>
      <c r="M4" s="594"/>
      <c r="N4" s="594"/>
      <c r="O4" s="594"/>
      <c r="P4" s="594"/>
      <c r="Q4" s="595"/>
      <c r="R4" s="593" t="s">
        <v>187</v>
      </c>
      <c r="S4" s="594"/>
      <c r="T4" s="594"/>
      <c r="U4" s="594"/>
      <c r="V4" s="594"/>
      <c r="W4" s="594"/>
      <c r="X4" s="594"/>
      <c r="Y4" s="595"/>
      <c r="Z4" s="593" t="s">
        <v>188</v>
      </c>
      <c r="AA4" s="594"/>
      <c r="AB4" s="594"/>
      <c r="AC4" s="595"/>
      <c r="AD4" s="593" t="s">
        <v>189</v>
      </c>
      <c r="AE4" s="594"/>
      <c r="AF4" s="594"/>
      <c r="AG4" s="594"/>
      <c r="AH4" s="594"/>
      <c r="AI4" s="594"/>
      <c r="AJ4" s="594"/>
      <c r="AK4" s="595"/>
      <c r="AL4" s="593" t="s">
        <v>188</v>
      </c>
      <c r="AM4" s="594"/>
      <c r="AN4" s="594"/>
      <c r="AO4" s="595"/>
      <c r="AP4" s="596" t="s">
        <v>190</v>
      </c>
      <c r="AQ4" s="596"/>
      <c r="AR4" s="596"/>
      <c r="AS4" s="596"/>
      <c r="AT4" s="596"/>
      <c r="AU4" s="596"/>
      <c r="AV4" s="596"/>
      <c r="AW4" s="596"/>
      <c r="AX4" s="596"/>
      <c r="AY4" s="596"/>
      <c r="AZ4" s="596"/>
      <c r="BA4" s="596"/>
      <c r="BB4" s="596"/>
      <c r="BC4" s="596"/>
      <c r="BD4" s="596" t="s">
        <v>191</v>
      </c>
      <c r="BE4" s="596"/>
      <c r="BF4" s="596"/>
      <c r="BG4" s="596"/>
      <c r="BH4" s="596"/>
      <c r="BI4" s="596"/>
      <c r="BJ4" s="596"/>
      <c r="BK4" s="596"/>
      <c r="BL4" s="596" t="s">
        <v>188</v>
      </c>
      <c r="BM4" s="596"/>
      <c r="BN4" s="596"/>
      <c r="BO4" s="596"/>
      <c r="BP4" s="596" t="s">
        <v>192</v>
      </c>
      <c r="BQ4" s="596"/>
      <c r="BR4" s="596"/>
      <c r="BS4" s="596"/>
      <c r="BT4" s="596"/>
      <c r="BU4" s="596"/>
      <c r="BV4" s="596"/>
      <c r="BW4" s="596"/>
      <c r="BY4" s="593" t="s">
        <v>193</v>
      </c>
      <c r="BZ4" s="594"/>
      <c r="CA4" s="594"/>
      <c r="CB4" s="594"/>
      <c r="CC4" s="594"/>
      <c r="CD4" s="594"/>
      <c r="CE4" s="594"/>
      <c r="CF4" s="594"/>
      <c r="CG4" s="594"/>
      <c r="CH4" s="594"/>
      <c r="CI4" s="594"/>
      <c r="CJ4" s="594"/>
      <c r="CK4" s="594"/>
      <c r="CL4" s="594"/>
      <c r="CM4" s="594"/>
      <c r="CN4" s="594"/>
      <c r="CO4" s="594"/>
      <c r="CP4" s="594"/>
      <c r="CQ4" s="594"/>
      <c r="CR4" s="594"/>
      <c r="CS4" s="594"/>
      <c r="CT4" s="594"/>
      <c r="CU4" s="594"/>
      <c r="CV4" s="594"/>
      <c r="CW4" s="594"/>
      <c r="CX4" s="594"/>
      <c r="CY4" s="594"/>
      <c r="CZ4" s="594"/>
      <c r="DA4" s="594"/>
      <c r="DB4" s="594"/>
      <c r="DC4" s="594"/>
      <c r="DD4" s="594"/>
      <c r="DE4" s="594"/>
      <c r="DF4" s="594"/>
      <c r="DG4" s="594"/>
      <c r="DH4" s="594"/>
      <c r="DI4" s="594"/>
      <c r="DJ4" s="594"/>
      <c r="DK4" s="594"/>
      <c r="DL4" s="594"/>
      <c r="DM4" s="594"/>
      <c r="DN4" s="594"/>
      <c r="DO4" s="594"/>
      <c r="DP4" s="594"/>
      <c r="DQ4" s="594"/>
      <c r="DR4" s="594"/>
      <c r="DS4" s="594"/>
      <c r="DT4" s="594"/>
      <c r="DU4" s="594"/>
      <c r="DV4" s="594"/>
      <c r="DW4" s="594"/>
      <c r="DX4" s="595"/>
    </row>
    <row r="5" spans="2:138" s="213" customFormat="1" ht="11.25" customHeight="1" x14ac:dyDescent="0.2">
      <c r="B5" s="597" t="s">
        <v>194</v>
      </c>
      <c r="C5" s="598"/>
      <c r="D5" s="598"/>
      <c r="E5" s="598"/>
      <c r="F5" s="598"/>
      <c r="G5" s="598"/>
      <c r="H5" s="598"/>
      <c r="I5" s="598"/>
      <c r="J5" s="598"/>
      <c r="K5" s="598"/>
      <c r="L5" s="598"/>
      <c r="M5" s="598"/>
      <c r="N5" s="598"/>
      <c r="O5" s="598"/>
      <c r="P5" s="598"/>
      <c r="Q5" s="599"/>
      <c r="R5" s="600">
        <v>127593681</v>
      </c>
      <c r="S5" s="601"/>
      <c r="T5" s="601"/>
      <c r="U5" s="601"/>
      <c r="V5" s="601"/>
      <c r="W5" s="601"/>
      <c r="X5" s="601"/>
      <c r="Y5" s="602"/>
      <c r="Z5" s="603">
        <v>28.6</v>
      </c>
      <c r="AA5" s="603"/>
      <c r="AB5" s="603"/>
      <c r="AC5" s="603"/>
      <c r="AD5" s="604">
        <v>100058473</v>
      </c>
      <c r="AE5" s="604"/>
      <c r="AF5" s="604"/>
      <c r="AG5" s="604"/>
      <c r="AH5" s="604"/>
      <c r="AI5" s="604"/>
      <c r="AJ5" s="604"/>
      <c r="AK5" s="604"/>
      <c r="AL5" s="605">
        <v>41.7</v>
      </c>
      <c r="AM5" s="606"/>
      <c r="AN5" s="606"/>
      <c r="AO5" s="607"/>
      <c r="AP5" s="597" t="s">
        <v>195</v>
      </c>
      <c r="AQ5" s="598"/>
      <c r="AR5" s="598"/>
      <c r="AS5" s="598"/>
      <c r="AT5" s="598"/>
      <c r="AU5" s="598"/>
      <c r="AV5" s="598"/>
      <c r="AW5" s="598"/>
      <c r="AX5" s="598"/>
      <c r="AY5" s="598"/>
      <c r="AZ5" s="598"/>
      <c r="BA5" s="598"/>
      <c r="BB5" s="598"/>
      <c r="BC5" s="599"/>
      <c r="BD5" s="611">
        <v>127583613</v>
      </c>
      <c r="BE5" s="612"/>
      <c r="BF5" s="612"/>
      <c r="BG5" s="612"/>
      <c r="BH5" s="612"/>
      <c r="BI5" s="612"/>
      <c r="BJ5" s="612"/>
      <c r="BK5" s="613"/>
      <c r="BL5" s="614">
        <v>100</v>
      </c>
      <c r="BM5" s="614"/>
      <c r="BN5" s="614"/>
      <c r="BO5" s="614"/>
      <c r="BP5" s="615">
        <v>549851</v>
      </c>
      <c r="BQ5" s="615"/>
      <c r="BR5" s="615"/>
      <c r="BS5" s="615"/>
      <c r="BT5" s="615"/>
      <c r="BU5" s="615"/>
      <c r="BV5" s="615"/>
      <c r="BW5" s="619"/>
      <c r="BY5" s="593" t="s">
        <v>190</v>
      </c>
      <c r="BZ5" s="594"/>
      <c r="CA5" s="594"/>
      <c r="CB5" s="594"/>
      <c r="CC5" s="594"/>
      <c r="CD5" s="594"/>
      <c r="CE5" s="594"/>
      <c r="CF5" s="594"/>
      <c r="CG5" s="594"/>
      <c r="CH5" s="594"/>
      <c r="CI5" s="594"/>
      <c r="CJ5" s="594"/>
      <c r="CK5" s="594"/>
      <c r="CL5" s="595"/>
      <c r="CM5" s="593" t="s">
        <v>196</v>
      </c>
      <c r="CN5" s="594"/>
      <c r="CO5" s="594"/>
      <c r="CP5" s="594"/>
      <c r="CQ5" s="594"/>
      <c r="CR5" s="594"/>
      <c r="CS5" s="594"/>
      <c r="CT5" s="595"/>
      <c r="CU5" s="593" t="s">
        <v>188</v>
      </c>
      <c r="CV5" s="594"/>
      <c r="CW5" s="594"/>
      <c r="CX5" s="595"/>
      <c r="CY5" s="593" t="s">
        <v>197</v>
      </c>
      <c r="CZ5" s="594"/>
      <c r="DA5" s="594"/>
      <c r="DB5" s="594"/>
      <c r="DC5" s="594"/>
      <c r="DD5" s="594"/>
      <c r="DE5" s="594"/>
      <c r="DF5" s="594"/>
      <c r="DG5" s="594"/>
      <c r="DH5" s="594"/>
      <c r="DI5" s="594"/>
      <c r="DJ5" s="594"/>
      <c r="DK5" s="595"/>
      <c r="DL5" s="593" t="s">
        <v>198</v>
      </c>
      <c r="DM5" s="594"/>
      <c r="DN5" s="594"/>
      <c r="DO5" s="594"/>
      <c r="DP5" s="594"/>
      <c r="DQ5" s="594"/>
      <c r="DR5" s="594"/>
      <c r="DS5" s="594"/>
      <c r="DT5" s="594"/>
      <c r="DU5" s="594"/>
      <c r="DV5" s="594"/>
      <c r="DW5" s="594"/>
      <c r="DX5" s="595"/>
    </row>
    <row r="6" spans="2:138" ht="11.25" customHeight="1" x14ac:dyDescent="0.2">
      <c r="B6" s="608" t="s">
        <v>199</v>
      </c>
      <c r="C6" s="609"/>
      <c r="D6" s="609"/>
      <c r="E6" s="609"/>
      <c r="F6" s="609"/>
      <c r="G6" s="609"/>
      <c r="H6" s="609"/>
      <c r="I6" s="609"/>
      <c r="J6" s="609"/>
      <c r="K6" s="609"/>
      <c r="L6" s="609"/>
      <c r="M6" s="609"/>
      <c r="N6" s="609"/>
      <c r="O6" s="609"/>
      <c r="P6" s="609"/>
      <c r="Q6" s="610"/>
      <c r="R6" s="611">
        <v>14796833</v>
      </c>
      <c r="S6" s="612"/>
      <c r="T6" s="612"/>
      <c r="U6" s="612"/>
      <c r="V6" s="612"/>
      <c r="W6" s="612"/>
      <c r="X6" s="612"/>
      <c r="Y6" s="613"/>
      <c r="Z6" s="614">
        <v>3.3</v>
      </c>
      <c r="AA6" s="614"/>
      <c r="AB6" s="614"/>
      <c r="AC6" s="614"/>
      <c r="AD6" s="615">
        <v>14796833</v>
      </c>
      <c r="AE6" s="615"/>
      <c r="AF6" s="615"/>
      <c r="AG6" s="615"/>
      <c r="AH6" s="615"/>
      <c r="AI6" s="615"/>
      <c r="AJ6" s="615"/>
      <c r="AK6" s="615"/>
      <c r="AL6" s="616">
        <v>6.2</v>
      </c>
      <c r="AM6" s="617"/>
      <c r="AN6" s="617"/>
      <c r="AO6" s="618"/>
      <c r="AP6" s="608" t="s">
        <v>200</v>
      </c>
      <c r="AQ6" s="609"/>
      <c r="AR6" s="609"/>
      <c r="AS6" s="609"/>
      <c r="AT6" s="609"/>
      <c r="AU6" s="609"/>
      <c r="AV6" s="609"/>
      <c r="AW6" s="609"/>
      <c r="AX6" s="609"/>
      <c r="AY6" s="609"/>
      <c r="AZ6" s="609"/>
      <c r="BA6" s="609"/>
      <c r="BB6" s="609"/>
      <c r="BC6" s="610"/>
      <c r="BD6" s="611">
        <v>116454364</v>
      </c>
      <c r="BE6" s="612"/>
      <c r="BF6" s="612"/>
      <c r="BG6" s="612"/>
      <c r="BH6" s="612"/>
      <c r="BI6" s="612"/>
      <c r="BJ6" s="612"/>
      <c r="BK6" s="613"/>
      <c r="BL6" s="614">
        <v>91.3</v>
      </c>
      <c r="BM6" s="614"/>
      <c r="BN6" s="614"/>
      <c r="BO6" s="614"/>
      <c r="BP6" s="615">
        <v>549851</v>
      </c>
      <c r="BQ6" s="615"/>
      <c r="BR6" s="615"/>
      <c r="BS6" s="615"/>
      <c r="BT6" s="615"/>
      <c r="BU6" s="615"/>
      <c r="BV6" s="615"/>
      <c r="BW6" s="619"/>
      <c r="BY6" s="597" t="s">
        <v>201</v>
      </c>
      <c r="BZ6" s="598"/>
      <c r="CA6" s="598"/>
      <c r="CB6" s="598"/>
      <c r="CC6" s="598"/>
      <c r="CD6" s="598"/>
      <c r="CE6" s="598"/>
      <c r="CF6" s="598"/>
      <c r="CG6" s="598"/>
      <c r="CH6" s="598"/>
      <c r="CI6" s="598"/>
      <c r="CJ6" s="598"/>
      <c r="CK6" s="598"/>
      <c r="CL6" s="599"/>
      <c r="CM6" s="611">
        <v>947540</v>
      </c>
      <c r="CN6" s="612"/>
      <c r="CO6" s="612"/>
      <c r="CP6" s="612"/>
      <c r="CQ6" s="612"/>
      <c r="CR6" s="612"/>
      <c r="CS6" s="612"/>
      <c r="CT6" s="613"/>
      <c r="CU6" s="614">
        <v>0.2</v>
      </c>
      <c r="CV6" s="614"/>
      <c r="CW6" s="614"/>
      <c r="CX6" s="614"/>
      <c r="CY6" s="620" t="s">
        <v>118</v>
      </c>
      <c r="CZ6" s="612"/>
      <c r="DA6" s="612"/>
      <c r="DB6" s="612"/>
      <c r="DC6" s="612"/>
      <c r="DD6" s="612"/>
      <c r="DE6" s="612"/>
      <c r="DF6" s="612"/>
      <c r="DG6" s="612"/>
      <c r="DH6" s="612"/>
      <c r="DI6" s="612"/>
      <c r="DJ6" s="612"/>
      <c r="DK6" s="613"/>
      <c r="DL6" s="620">
        <v>943923</v>
      </c>
      <c r="DM6" s="612"/>
      <c r="DN6" s="612"/>
      <c r="DO6" s="612"/>
      <c r="DP6" s="612"/>
      <c r="DQ6" s="612"/>
      <c r="DR6" s="612"/>
      <c r="DS6" s="612"/>
      <c r="DT6" s="612"/>
      <c r="DU6" s="612"/>
      <c r="DV6" s="612"/>
      <c r="DW6" s="612"/>
      <c r="DX6" s="621"/>
    </row>
    <row r="7" spans="2:138" ht="11.25" customHeight="1" x14ac:dyDescent="0.2">
      <c r="B7" s="608" t="s">
        <v>202</v>
      </c>
      <c r="C7" s="609"/>
      <c r="D7" s="609"/>
      <c r="E7" s="609"/>
      <c r="F7" s="609"/>
      <c r="G7" s="609"/>
      <c r="H7" s="609"/>
      <c r="I7" s="609"/>
      <c r="J7" s="609"/>
      <c r="K7" s="609"/>
      <c r="L7" s="609"/>
      <c r="M7" s="609"/>
      <c r="N7" s="609"/>
      <c r="O7" s="609"/>
      <c r="P7" s="609"/>
      <c r="Q7" s="610"/>
      <c r="R7" s="611">
        <v>1527674</v>
      </c>
      <c r="S7" s="612"/>
      <c r="T7" s="612"/>
      <c r="U7" s="612"/>
      <c r="V7" s="612"/>
      <c r="W7" s="612"/>
      <c r="X7" s="612"/>
      <c r="Y7" s="613"/>
      <c r="Z7" s="614">
        <v>0.3</v>
      </c>
      <c r="AA7" s="614"/>
      <c r="AB7" s="614"/>
      <c r="AC7" s="614"/>
      <c r="AD7" s="615">
        <v>1527674</v>
      </c>
      <c r="AE7" s="615"/>
      <c r="AF7" s="615"/>
      <c r="AG7" s="615"/>
      <c r="AH7" s="615"/>
      <c r="AI7" s="615"/>
      <c r="AJ7" s="615"/>
      <c r="AK7" s="615"/>
      <c r="AL7" s="616">
        <v>0.6</v>
      </c>
      <c r="AM7" s="617"/>
      <c r="AN7" s="617"/>
      <c r="AO7" s="618"/>
      <c r="AP7" s="608" t="s">
        <v>203</v>
      </c>
      <c r="AQ7" s="609"/>
      <c r="AR7" s="609"/>
      <c r="AS7" s="609"/>
      <c r="AT7" s="609"/>
      <c r="AU7" s="609"/>
      <c r="AV7" s="609"/>
      <c r="AW7" s="609"/>
      <c r="AX7" s="609"/>
      <c r="AY7" s="609"/>
      <c r="AZ7" s="609"/>
      <c r="BA7" s="609"/>
      <c r="BB7" s="609"/>
      <c r="BC7" s="610"/>
      <c r="BD7" s="611">
        <v>33322461</v>
      </c>
      <c r="BE7" s="612"/>
      <c r="BF7" s="612"/>
      <c r="BG7" s="612"/>
      <c r="BH7" s="612"/>
      <c r="BI7" s="612"/>
      <c r="BJ7" s="612"/>
      <c r="BK7" s="613"/>
      <c r="BL7" s="614">
        <v>26.1</v>
      </c>
      <c r="BM7" s="614"/>
      <c r="BN7" s="614"/>
      <c r="BO7" s="614"/>
      <c r="BP7" s="615">
        <v>549851</v>
      </c>
      <c r="BQ7" s="615"/>
      <c r="BR7" s="615"/>
      <c r="BS7" s="615"/>
      <c r="BT7" s="615"/>
      <c r="BU7" s="615"/>
      <c r="BV7" s="615"/>
      <c r="BW7" s="619"/>
      <c r="BY7" s="608" t="s">
        <v>204</v>
      </c>
      <c r="BZ7" s="609"/>
      <c r="CA7" s="609"/>
      <c r="CB7" s="609"/>
      <c r="CC7" s="609"/>
      <c r="CD7" s="609"/>
      <c r="CE7" s="609"/>
      <c r="CF7" s="609"/>
      <c r="CG7" s="609"/>
      <c r="CH7" s="609"/>
      <c r="CI7" s="609"/>
      <c r="CJ7" s="609"/>
      <c r="CK7" s="609"/>
      <c r="CL7" s="610"/>
      <c r="CM7" s="611">
        <v>41382723</v>
      </c>
      <c r="CN7" s="612"/>
      <c r="CO7" s="612"/>
      <c r="CP7" s="612"/>
      <c r="CQ7" s="612"/>
      <c r="CR7" s="612"/>
      <c r="CS7" s="612"/>
      <c r="CT7" s="613"/>
      <c r="CU7" s="614">
        <v>9.5</v>
      </c>
      <c r="CV7" s="614"/>
      <c r="CW7" s="614"/>
      <c r="CX7" s="614"/>
      <c r="CY7" s="620">
        <v>18882453</v>
      </c>
      <c r="CZ7" s="612"/>
      <c r="DA7" s="612"/>
      <c r="DB7" s="612"/>
      <c r="DC7" s="612"/>
      <c r="DD7" s="612"/>
      <c r="DE7" s="612"/>
      <c r="DF7" s="612"/>
      <c r="DG7" s="612"/>
      <c r="DH7" s="612"/>
      <c r="DI7" s="612"/>
      <c r="DJ7" s="612"/>
      <c r="DK7" s="613"/>
      <c r="DL7" s="620">
        <v>28192877</v>
      </c>
      <c r="DM7" s="612"/>
      <c r="DN7" s="612"/>
      <c r="DO7" s="612"/>
      <c r="DP7" s="612"/>
      <c r="DQ7" s="612"/>
      <c r="DR7" s="612"/>
      <c r="DS7" s="612"/>
      <c r="DT7" s="612"/>
      <c r="DU7" s="612"/>
      <c r="DV7" s="612"/>
      <c r="DW7" s="612"/>
      <c r="DX7" s="621"/>
    </row>
    <row r="8" spans="2:138" ht="11.25" customHeight="1" x14ac:dyDescent="0.2">
      <c r="B8" s="608" t="s">
        <v>205</v>
      </c>
      <c r="C8" s="609"/>
      <c r="D8" s="609"/>
      <c r="E8" s="609"/>
      <c r="F8" s="609"/>
      <c r="G8" s="609"/>
      <c r="H8" s="609"/>
      <c r="I8" s="609"/>
      <c r="J8" s="609"/>
      <c r="K8" s="609"/>
      <c r="L8" s="609"/>
      <c r="M8" s="609"/>
      <c r="N8" s="609"/>
      <c r="O8" s="609"/>
      <c r="P8" s="609"/>
      <c r="Q8" s="610"/>
      <c r="R8" s="611">
        <v>1</v>
      </c>
      <c r="S8" s="612"/>
      <c r="T8" s="612"/>
      <c r="U8" s="612"/>
      <c r="V8" s="612"/>
      <c r="W8" s="612"/>
      <c r="X8" s="612"/>
      <c r="Y8" s="613"/>
      <c r="Z8" s="614">
        <v>0</v>
      </c>
      <c r="AA8" s="614"/>
      <c r="AB8" s="614"/>
      <c r="AC8" s="614"/>
      <c r="AD8" s="615">
        <v>1</v>
      </c>
      <c r="AE8" s="615"/>
      <c r="AF8" s="615"/>
      <c r="AG8" s="615"/>
      <c r="AH8" s="615"/>
      <c r="AI8" s="615"/>
      <c r="AJ8" s="615"/>
      <c r="AK8" s="615"/>
      <c r="AL8" s="616">
        <v>0</v>
      </c>
      <c r="AM8" s="617"/>
      <c r="AN8" s="617"/>
      <c r="AO8" s="618"/>
      <c r="AP8" s="608" t="s">
        <v>206</v>
      </c>
      <c r="AQ8" s="609"/>
      <c r="AR8" s="609"/>
      <c r="AS8" s="609"/>
      <c r="AT8" s="609"/>
      <c r="AU8" s="609"/>
      <c r="AV8" s="609"/>
      <c r="AW8" s="609"/>
      <c r="AX8" s="609"/>
      <c r="AY8" s="609"/>
      <c r="AZ8" s="609"/>
      <c r="BA8" s="609"/>
      <c r="BB8" s="609"/>
      <c r="BC8" s="610"/>
      <c r="BD8" s="611">
        <v>631013</v>
      </c>
      <c r="BE8" s="612"/>
      <c r="BF8" s="612"/>
      <c r="BG8" s="612"/>
      <c r="BH8" s="612"/>
      <c r="BI8" s="612"/>
      <c r="BJ8" s="612"/>
      <c r="BK8" s="613"/>
      <c r="BL8" s="614">
        <v>0.5</v>
      </c>
      <c r="BM8" s="614"/>
      <c r="BN8" s="614"/>
      <c r="BO8" s="614"/>
      <c r="BP8" s="615" t="s">
        <v>136</v>
      </c>
      <c r="BQ8" s="615"/>
      <c r="BR8" s="615"/>
      <c r="BS8" s="615"/>
      <c r="BT8" s="615"/>
      <c r="BU8" s="615"/>
      <c r="BV8" s="615"/>
      <c r="BW8" s="619"/>
      <c r="BY8" s="608" t="s">
        <v>207</v>
      </c>
      <c r="BZ8" s="609"/>
      <c r="CA8" s="609"/>
      <c r="CB8" s="609"/>
      <c r="CC8" s="609"/>
      <c r="CD8" s="609"/>
      <c r="CE8" s="609"/>
      <c r="CF8" s="609"/>
      <c r="CG8" s="609"/>
      <c r="CH8" s="609"/>
      <c r="CI8" s="609"/>
      <c r="CJ8" s="609"/>
      <c r="CK8" s="609"/>
      <c r="CL8" s="610"/>
      <c r="CM8" s="611">
        <v>54137616</v>
      </c>
      <c r="CN8" s="612"/>
      <c r="CO8" s="612"/>
      <c r="CP8" s="612"/>
      <c r="CQ8" s="612"/>
      <c r="CR8" s="612"/>
      <c r="CS8" s="612"/>
      <c r="CT8" s="613"/>
      <c r="CU8" s="616">
        <v>12.4</v>
      </c>
      <c r="CV8" s="617"/>
      <c r="CW8" s="617"/>
      <c r="CX8" s="622"/>
      <c r="CY8" s="620">
        <v>1646067</v>
      </c>
      <c r="CZ8" s="612"/>
      <c r="DA8" s="612"/>
      <c r="DB8" s="612"/>
      <c r="DC8" s="612"/>
      <c r="DD8" s="612"/>
      <c r="DE8" s="612"/>
      <c r="DF8" s="612"/>
      <c r="DG8" s="612"/>
      <c r="DH8" s="612"/>
      <c r="DI8" s="612"/>
      <c r="DJ8" s="612"/>
      <c r="DK8" s="613"/>
      <c r="DL8" s="620">
        <v>49078892</v>
      </c>
      <c r="DM8" s="612"/>
      <c r="DN8" s="612"/>
      <c r="DO8" s="612"/>
      <c r="DP8" s="612"/>
      <c r="DQ8" s="612"/>
      <c r="DR8" s="612"/>
      <c r="DS8" s="612"/>
      <c r="DT8" s="612"/>
      <c r="DU8" s="612"/>
      <c r="DV8" s="612"/>
      <c r="DW8" s="612"/>
      <c r="DX8" s="621"/>
    </row>
    <row r="9" spans="2:138" ht="11.25" customHeight="1" x14ac:dyDescent="0.2">
      <c r="B9" s="608" t="s">
        <v>208</v>
      </c>
      <c r="C9" s="609"/>
      <c r="D9" s="609"/>
      <c r="E9" s="609"/>
      <c r="F9" s="609"/>
      <c r="G9" s="609"/>
      <c r="H9" s="609"/>
      <c r="I9" s="609"/>
      <c r="J9" s="609"/>
      <c r="K9" s="609"/>
      <c r="L9" s="609"/>
      <c r="M9" s="609"/>
      <c r="N9" s="609"/>
      <c r="O9" s="609"/>
      <c r="P9" s="609"/>
      <c r="Q9" s="610"/>
      <c r="R9" s="611" t="s">
        <v>136</v>
      </c>
      <c r="S9" s="612"/>
      <c r="T9" s="612"/>
      <c r="U9" s="612"/>
      <c r="V9" s="612"/>
      <c r="W9" s="612"/>
      <c r="X9" s="612"/>
      <c r="Y9" s="613"/>
      <c r="Z9" s="614" t="s">
        <v>118</v>
      </c>
      <c r="AA9" s="614"/>
      <c r="AB9" s="614"/>
      <c r="AC9" s="614"/>
      <c r="AD9" s="615" t="s">
        <v>136</v>
      </c>
      <c r="AE9" s="615"/>
      <c r="AF9" s="615"/>
      <c r="AG9" s="615"/>
      <c r="AH9" s="615"/>
      <c r="AI9" s="615"/>
      <c r="AJ9" s="615"/>
      <c r="AK9" s="615"/>
      <c r="AL9" s="616" t="s">
        <v>209</v>
      </c>
      <c r="AM9" s="617"/>
      <c r="AN9" s="617"/>
      <c r="AO9" s="618"/>
      <c r="AP9" s="608" t="s">
        <v>210</v>
      </c>
      <c r="AQ9" s="609"/>
      <c r="AR9" s="609"/>
      <c r="AS9" s="609"/>
      <c r="AT9" s="609"/>
      <c r="AU9" s="609"/>
      <c r="AV9" s="609"/>
      <c r="AW9" s="609"/>
      <c r="AX9" s="609"/>
      <c r="AY9" s="609"/>
      <c r="AZ9" s="609"/>
      <c r="BA9" s="609"/>
      <c r="BB9" s="609"/>
      <c r="BC9" s="610"/>
      <c r="BD9" s="611">
        <v>27028606</v>
      </c>
      <c r="BE9" s="612"/>
      <c r="BF9" s="612"/>
      <c r="BG9" s="612"/>
      <c r="BH9" s="612"/>
      <c r="BI9" s="612"/>
      <c r="BJ9" s="612"/>
      <c r="BK9" s="613"/>
      <c r="BL9" s="614">
        <v>21.2</v>
      </c>
      <c r="BM9" s="614"/>
      <c r="BN9" s="614"/>
      <c r="BO9" s="614"/>
      <c r="BP9" s="615" t="s">
        <v>136</v>
      </c>
      <c r="BQ9" s="615"/>
      <c r="BR9" s="615"/>
      <c r="BS9" s="615"/>
      <c r="BT9" s="615"/>
      <c r="BU9" s="615"/>
      <c r="BV9" s="615"/>
      <c r="BW9" s="619"/>
      <c r="BY9" s="608" t="s">
        <v>211</v>
      </c>
      <c r="BZ9" s="609"/>
      <c r="CA9" s="609"/>
      <c r="CB9" s="609"/>
      <c r="CC9" s="609"/>
      <c r="CD9" s="609"/>
      <c r="CE9" s="609"/>
      <c r="CF9" s="609"/>
      <c r="CG9" s="609"/>
      <c r="CH9" s="609"/>
      <c r="CI9" s="609"/>
      <c r="CJ9" s="609"/>
      <c r="CK9" s="609"/>
      <c r="CL9" s="610"/>
      <c r="CM9" s="611">
        <v>10516148</v>
      </c>
      <c r="CN9" s="612"/>
      <c r="CO9" s="612"/>
      <c r="CP9" s="612"/>
      <c r="CQ9" s="612"/>
      <c r="CR9" s="612"/>
      <c r="CS9" s="612"/>
      <c r="CT9" s="613"/>
      <c r="CU9" s="616">
        <v>2.4</v>
      </c>
      <c r="CV9" s="617"/>
      <c r="CW9" s="617"/>
      <c r="CX9" s="622"/>
      <c r="CY9" s="620">
        <v>1008516</v>
      </c>
      <c r="CZ9" s="612"/>
      <c r="DA9" s="612"/>
      <c r="DB9" s="612"/>
      <c r="DC9" s="612"/>
      <c r="DD9" s="612"/>
      <c r="DE9" s="612"/>
      <c r="DF9" s="612"/>
      <c r="DG9" s="612"/>
      <c r="DH9" s="612"/>
      <c r="DI9" s="612"/>
      <c r="DJ9" s="612"/>
      <c r="DK9" s="613"/>
      <c r="DL9" s="620">
        <v>7949492</v>
      </c>
      <c r="DM9" s="612"/>
      <c r="DN9" s="612"/>
      <c r="DO9" s="612"/>
      <c r="DP9" s="612"/>
      <c r="DQ9" s="612"/>
      <c r="DR9" s="612"/>
      <c r="DS9" s="612"/>
      <c r="DT9" s="612"/>
      <c r="DU9" s="612"/>
      <c r="DV9" s="612"/>
      <c r="DW9" s="612"/>
      <c r="DX9" s="621"/>
    </row>
    <row r="10" spans="2:138" ht="11.25" customHeight="1" x14ac:dyDescent="0.2">
      <c r="B10" s="608" t="s">
        <v>212</v>
      </c>
      <c r="C10" s="609"/>
      <c r="D10" s="609"/>
      <c r="E10" s="609"/>
      <c r="F10" s="609"/>
      <c r="G10" s="609"/>
      <c r="H10" s="609"/>
      <c r="I10" s="609"/>
      <c r="J10" s="609"/>
      <c r="K10" s="609"/>
      <c r="L10" s="609"/>
      <c r="M10" s="609"/>
      <c r="N10" s="609"/>
      <c r="O10" s="609"/>
      <c r="P10" s="609"/>
      <c r="Q10" s="610"/>
      <c r="R10" s="611">
        <v>80814</v>
      </c>
      <c r="S10" s="612"/>
      <c r="T10" s="612"/>
      <c r="U10" s="612"/>
      <c r="V10" s="612"/>
      <c r="W10" s="612"/>
      <c r="X10" s="612"/>
      <c r="Y10" s="613"/>
      <c r="Z10" s="614">
        <v>0</v>
      </c>
      <c r="AA10" s="614"/>
      <c r="AB10" s="614"/>
      <c r="AC10" s="614"/>
      <c r="AD10" s="615">
        <v>80814</v>
      </c>
      <c r="AE10" s="615"/>
      <c r="AF10" s="615"/>
      <c r="AG10" s="615"/>
      <c r="AH10" s="615"/>
      <c r="AI10" s="615"/>
      <c r="AJ10" s="615"/>
      <c r="AK10" s="615"/>
      <c r="AL10" s="616">
        <v>0</v>
      </c>
      <c r="AM10" s="617"/>
      <c r="AN10" s="617"/>
      <c r="AO10" s="618"/>
      <c r="AP10" s="608" t="s">
        <v>213</v>
      </c>
      <c r="AQ10" s="609"/>
      <c r="AR10" s="609"/>
      <c r="AS10" s="609"/>
      <c r="AT10" s="609"/>
      <c r="AU10" s="609"/>
      <c r="AV10" s="609"/>
      <c r="AW10" s="609"/>
      <c r="AX10" s="609"/>
      <c r="AY10" s="609"/>
      <c r="AZ10" s="609"/>
      <c r="BA10" s="609"/>
      <c r="BB10" s="609"/>
      <c r="BC10" s="610"/>
      <c r="BD10" s="611">
        <v>1067365</v>
      </c>
      <c r="BE10" s="612"/>
      <c r="BF10" s="612"/>
      <c r="BG10" s="612"/>
      <c r="BH10" s="612"/>
      <c r="BI10" s="612"/>
      <c r="BJ10" s="612"/>
      <c r="BK10" s="613"/>
      <c r="BL10" s="614">
        <v>0.8</v>
      </c>
      <c r="BM10" s="614"/>
      <c r="BN10" s="614"/>
      <c r="BO10" s="614"/>
      <c r="BP10" s="615" t="s">
        <v>209</v>
      </c>
      <c r="BQ10" s="615"/>
      <c r="BR10" s="615"/>
      <c r="BS10" s="615"/>
      <c r="BT10" s="615"/>
      <c r="BU10" s="615"/>
      <c r="BV10" s="615"/>
      <c r="BW10" s="619"/>
      <c r="BY10" s="608" t="s">
        <v>214</v>
      </c>
      <c r="BZ10" s="609"/>
      <c r="CA10" s="609"/>
      <c r="CB10" s="609"/>
      <c r="CC10" s="609"/>
      <c r="CD10" s="609"/>
      <c r="CE10" s="609"/>
      <c r="CF10" s="609"/>
      <c r="CG10" s="609"/>
      <c r="CH10" s="609"/>
      <c r="CI10" s="609"/>
      <c r="CJ10" s="609"/>
      <c r="CK10" s="609"/>
      <c r="CL10" s="610"/>
      <c r="CM10" s="611">
        <v>1207003</v>
      </c>
      <c r="CN10" s="612"/>
      <c r="CO10" s="612"/>
      <c r="CP10" s="612"/>
      <c r="CQ10" s="612"/>
      <c r="CR10" s="612"/>
      <c r="CS10" s="612"/>
      <c r="CT10" s="613"/>
      <c r="CU10" s="616">
        <v>0.3</v>
      </c>
      <c r="CV10" s="617"/>
      <c r="CW10" s="617"/>
      <c r="CX10" s="622"/>
      <c r="CY10" s="620">
        <v>164349</v>
      </c>
      <c r="CZ10" s="612"/>
      <c r="DA10" s="612"/>
      <c r="DB10" s="612"/>
      <c r="DC10" s="612"/>
      <c r="DD10" s="612"/>
      <c r="DE10" s="612"/>
      <c r="DF10" s="612"/>
      <c r="DG10" s="612"/>
      <c r="DH10" s="612"/>
      <c r="DI10" s="612"/>
      <c r="DJ10" s="612"/>
      <c r="DK10" s="613"/>
      <c r="DL10" s="620">
        <v>730872</v>
      </c>
      <c r="DM10" s="612"/>
      <c r="DN10" s="612"/>
      <c r="DO10" s="612"/>
      <c r="DP10" s="612"/>
      <c r="DQ10" s="612"/>
      <c r="DR10" s="612"/>
      <c r="DS10" s="612"/>
      <c r="DT10" s="612"/>
      <c r="DU10" s="612"/>
      <c r="DV10" s="612"/>
      <c r="DW10" s="612"/>
      <c r="DX10" s="621"/>
    </row>
    <row r="11" spans="2:138" ht="11.25" customHeight="1" x14ac:dyDescent="0.2">
      <c r="B11" s="608" t="s">
        <v>215</v>
      </c>
      <c r="C11" s="609"/>
      <c r="D11" s="609"/>
      <c r="E11" s="609"/>
      <c r="F11" s="609"/>
      <c r="G11" s="609"/>
      <c r="H11" s="609"/>
      <c r="I11" s="609"/>
      <c r="J11" s="609"/>
      <c r="K11" s="609"/>
      <c r="L11" s="609"/>
      <c r="M11" s="609"/>
      <c r="N11" s="609"/>
      <c r="O11" s="609"/>
      <c r="P11" s="609"/>
      <c r="Q11" s="610"/>
      <c r="R11" s="611">
        <v>68795</v>
      </c>
      <c r="S11" s="612"/>
      <c r="T11" s="612"/>
      <c r="U11" s="612"/>
      <c r="V11" s="612"/>
      <c r="W11" s="612"/>
      <c r="X11" s="612"/>
      <c r="Y11" s="613"/>
      <c r="Z11" s="614">
        <v>0</v>
      </c>
      <c r="AA11" s="614"/>
      <c r="AB11" s="614"/>
      <c r="AC11" s="614"/>
      <c r="AD11" s="615">
        <v>68795</v>
      </c>
      <c r="AE11" s="615"/>
      <c r="AF11" s="615"/>
      <c r="AG11" s="615"/>
      <c r="AH11" s="615"/>
      <c r="AI11" s="615"/>
      <c r="AJ11" s="615"/>
      <c r="AK11" s="615"/>
      <c r="AL11" s="616">
        <v>0</v>
      </c>
      <c r="AM11" s="617"/>
      <c r="AN11" s="617"/>
      <c r="AO11" s="618"/>
      <c r="AP11" s="608" t="s">
        <v>216</v>
      </c>
      <c r="AQ11" s="609"/>
      <c r="AR11" s="609"/>
      <c r="AS11" s="609"/>
      <c r="AT11" s="609"/>
      <c r="AU11" s="609"/>
      <c r="AV11" s="609"/>
      <c r="AW11" s="609"/>
      <c r="AX11" s="609"/>
      <c r="AY11" s="609"/>
      <c r="AZ11" s="609"/>
      <c r="BA11" s="609"/>
      <c r="BB11" s="609"/>
      <c r="BC11" s="610"/>
      <c r="BD11" s="611">
        <v>3006837</v>
      </c>
      <c r="BE11" s="612"/>
      <c r="BF11" s="612"/>
      <c r="BG11" s="612"/>
      <c r="BH11" s="612"/>
      <c r="BI11" s="612"/>
      <c r="BJ11" s="612"/>
      <c r="BK11" s="613"/>
      <c r="BL11" s="614">
        <v>2.4</v>
      </c>
      <c r="BM11" s="614"/>
      <c r="BN11" s="614"/>
      <c r="BO11" s="614"/>
      <c r="BP11" s="615">
        <v>549851</v>
      </c>
      <c r="BQ11" s="615"/>
      <c r="BR11" s="615"/>
      <c r="BS11" s="615"/>
      <c r="BT11" s="615"/>
      <c r="BU11" s="615"/>
      <c r="BV11" s="615"/>
      <c r="BW11" s="619"/>
      <c r="BY11" s="608" t="s">
        <v>217</v>
      </c>
      <c r="BZ11" s="609"/>
      <c r="CA11" s="609"/>
      <c r="CB11" s="609"/>
      <c r="CC11" s="609"/>
      <c r="CD11" s="609"/>
      <c r="CE11" s="609"/>
      <c r="CF11" s="609"/>
      <c r="CG11" s="609"/>
      <c r="CH11" s="609"/>
      <c r="CI11" s="609"/>
      <c r="CJ11" s="609"/>
      <c r="CK11" s="609"/>
      <c r="CL11" s="610"/>
      <c r="CM11" s="611">
        <v>37218666</v>
      </c>
      <c r="CN11" s="612"/>
      <c r="CO11" s="612"/>
      <c r="CP11" s="612"/>
      <c r="CQ11" s="612"/>
      <c r="CR11" s="612"/>
      <c r="CS11" s="612"/>
      <c r="CT11" s="613"/>
      <c r="CU11" s="616">
        <v>8.5</v>
      </c>
      <c r="CV11" s="617"/>
      <c r="CW11" s="617"/>
      <c r="CX11" s="622"/>
      <c r="CY11" s="620">
        <v>20874705</v>
      </c>
      <c r="CZ11" s="612"/>
      <c r="DA11" s="612"/>
      <c r="DB11" s="612"/>
      <c r="DC11" s="612"/>
      <c r="DD11" s="612"/>
      <c r="DE11" s="612"/>
      <c r="DF11" s="612"/>
      <c r="DG11" s="612"/>
      <c r="DH11" s="612"/>
      <c r="DI11" s="612"/>
      <c r="DJ11" s="612"/>
      <c r="DK11" s="613"/>
      <c r="DL11" s="620">
        <v>10967185</v>
      </c>
      <c r="DM11" s="612"/>
      <c r="DN11" s="612"/>
      <c r="DO11" s="612"/>
      <c r="DP11" s="612"/>
      <c r="DQ11" s="612"/>
      <c r="DR11" s="612"/>
      <c r="DS11" s="612"/>
      <c r="DT11" s="612"/>
      <c r="DU11" s="612"/>
      <c r="DV11" s="612"/>
      <c r="DW11" s="612"/>
      <c r="DX11" s="621"/>
    </row>
    <row r="12" spans="2:138" ht="11.25" customHeight="1" x14ac:dyDescent="0.2">
      <c r="B12" s="608" t="s">
        <v>218</v>
      </c>
      <c r="C12" s="609"/>
      <c r="D12" s="609"/>
      <c r="E12" s="609"/>
      <c r="F12" s="609"/>
      <c r="G12" s="609"/>
      <c r="H12" s="609"/>
      <c r="I12" s="609"/>
      <c r="J12" s="609"/>
      <c r="K12" s="609"/>
      <c r="L12" s="609"/>
      <c r="M12" s="609"/>
      <c r="N12" s="609"/>
      <c r="O12" s="609"/>
      <c r="P12" s="609"/>
      <c r="Q12" s="610"/>
      <c r="R12" s="611">
        <v>274</v>
      </c>
      <c r="S12" s="612"/>
      <c r="T12" s="612"/>
      <c r="U12" s="612"/>
      <c r="V12" s="612"/>
      <c r="W12" s="612"/>
      <c r="X12" s="612"/>
      <c r="Y12" s="613"/>
      <c r="Z12" s="614">
        <v>0</v>
      </c>
      <c r="AA12" s="614"/>
      <c r="AB12" s="614"/>
      <c r="AC12" s="614"/>
      <c r="AD12" s="615">
        <v>274</v>
      </c>
      <c r="AE12" s="615"/>
      <c r="AF12" s="615"/>
      <c r="AG12" s="615"/>
      <c r="AH12" s="615"/>
      <c r="AI12" s="615"/>
      <c r="AJ12" s="615"/>
      <c r="AK12" s="615"/>
      <c r="AL12" s="616">
        <v>0</v>
      </c>
      <c r="AM12" s="617"/>
      <c r="AN12" s="617"/>
      <c r="AO12" s="618"/>
      <c r="AP12" s="608" t="s">
        <v>219</v>
      </c>
      <c r="AQ12" s="609"/>
      <c r="AR12" s="609"/>
      <c r="AS12" s="609"/>
      <c r="AT12" s="609"/>
      <c r="AU12" s="609"/>
      <c r="AV12" s="609"/>
      <c r="AW12" s="609"/>
      <c r="AX12" s="609"/>
      <c r="AY12" s="609"/>
      <c r="AZ12" s="609"/>
      <c r="BA12" s="609"/>
      <c r="BB12" s="609"/>
      <c r="BC12" s="610"/>
      <c r="BD12" s="611">
        <v>162218</v>
      </c>
      <c r="BE12" s="612"/>
      <c r="BF12" s="612"/>
      <c r="BG12" s="612"/>
      <c r="BH12" s="612"/>
      <c r="BI12" s="612"/>
      <c r="BJ12" s="612"/>
      <c r="BK12" s="613"/>
      <c r="BL12" s="614">
        <v>0.1</v>
      </c>
      <c r="BM12" s="614"/>
      <c r="BN12" s="614"/>
      <c r="BO12" s="614"/>
      <c r="BP12" s="615" t="s">
        <v>136</v>
      </c>
      <c r="BQ12" s="615"/>
      <c r="BR12" s="615"/>
      <c r="BS12" s="615"/>
      <c r="BT12" s="615"/>
      <c r="BU12" s="615"/>
      <c r="BV12" s="615"/>
      <c r="BW12" s="619"/>
      <c r="BY12" s="608" t="s">
        <v>220</v>
      </c>
      <c r="BZ12" s="609"/>
      <c r="CA12" s="609"/>
      <c r="CB12" s="609"/>
      <c r="CC12" s="609"/>
      <c r="CD12" s="609"/>
      <c r="CE12" s="609"/>
      <c r="CF12" s="609"/>
      <c r="CG12" s="609"/>
      <c r="CH12" s="609"/>
      <c r="CI12" s="609"/>
      <c r="CJ12" s="609"/>
      <c r="CK12" s="609"/>
      <c r="CL12" s="610"/>
      <c r="CM12" s="611">
        <v>13683251</v>
      </c>
      <c r="CN12" s="612"/>
      <c r="CO12" s="612"/>
      <c r="CP12" s="612"/>
      <c r="CQ12" s="612"/>
      <c r="CR12" s="612"/>
      <c r="CS12" s="612"/>
      <c r="CT12" s="613"/>
      <c r="CU12" s="616">
        <v>3.1</v>
      </c>
      <c r="CV12" s="617"/>
      <c r="CW12" s="617"/>
      <c r="CX12" s="622"/>
      <c r="CY12" s="620">
        <v>1908807</v>
      </c>
      <c r="CZ12" s="612"/>
      <c r="DA12" s="612"/>
      <c r="DB12" s="612"/>
      <c r="DC12" s="612"/>
      <c r="DD12" s="612"/>
      <c r="DE12" s="612"/>
      <c r="DF12" s="612"/>
      <c r="DG12" s="612"/>
      <c r="DH12" s="612"/>
      <c r="DI12" s="612"/>
      <c r="DJ12" s="612"/>
      <c r="DK12" s="613"/>
      <c r="DL12" s="620">
        <v>7096675</v>
      </c>
      <c r="DM12" s="612"/>
      <c r="DN12" s="612"/>
      <c r="DO12" s="612"/>
      <c r="DP12" s="612"/>
      <c r="DQ12" s="612"/>
      <c r="DR12" s="612"/>
      <c r="DS12" s="612"/>
      <c r="DT12" s="612"/>
      <c r="DU12" s="612"/>
      <c r="DV12" s="612"/>
      <c r="DW12" s="612"/>
      <c r="DX12" s="621"/>
    </row>
    <row r="13" spans="2:138" ht="11.25" customHeight="1" x14ac:dyDescent="0.2">
      <c r="B13" s="608" t="s">
        <v>221</v>
      </c>
      <c r="C13" s="609"/>
      <c r="D13" s="609"/>
      <c r="E13" s="609"/>
      <c r="F13" s="609"/>
      <c r="G13" s="609"/>
      <c r="H13" s="609"/>
      <c r="I13" s="609"/>
      <c r="J13" s="609"/>
      <c r="K13" s="609"/>
      <c r="L13" s="609"/>
      <c r="M13" s="609"/>
      <c r="N13" s="609"/>
      <c r="O13" s="609"/>
      <c r="P13" s="609"/>
      <c r="Q13" s="610"/>
      <c r="R13" s="611">
        <v>13074661</v>
      </c>
      <c r="S13" s="612"/>
      <c r="T13" s="612"/>
      <c r="U13" s="612"/>
      <c r="V13" s="612"/>
      <c r="W13" s="612"/>
      <c r="X13" s="612"/>
      <c r="Y13" s="613"/>
      <c r="Z13" s="614">
        <v>2.9</v>
      </c>
      <c r="AA13" s="614"/>
      <c r="AB13" s="614"/>
      <c r="AC13" s="614"/>
      <c r="AD13" s="615">
        <v>13074661</v>
      </c>
      <c r="AE13" s="615"/>
      <c r="AF13" s="615"/>
      <c r="AG13" s="615"/>
      <c r="AH13" s="615"/>
      <c r="AI13" s="615"/>
      <c r="AJ13" s="615"/>
      <c r="AK13" s="615"/>
      <c r="AL13" s="616">
        <v>5.5</v>
      </c>
      <c r="AM13" s="617"/>
      <c r="AN13" s="617"/>
      <c r="AO13" s="618"/>
      <c r="AP13" s="608" t="s">
        <v>222</v>
      </c>
      <c r="AQ13" s="609"/>
      <c r="AR13" s="609"/>
      <c r="AS13" s="609"/>
      <c r="AT13" s="609"/>
      <c r="AU13" s="609"/>
      <c r="AV13" s="609"/>
      <c r="AW13" s="609"/>
      <c r="AX13" s="609"/>
      <c r="AY13" s="609"/>
      <c r="AZ13" s="609"/>
      <c r="BA13" s="609"/>
      <c r="BB13" s="609"/>
      <c r="BC13" s="610"/>
      <c r="BD13" s="611">
        <v>915692</v>
      </c>
      <c r="BE13" s="612"/>
      <c r="BF13" s="612"/>
      <c r="BG13" s="612"/>
      <c r="BH13" s="612"/>
      <c r="BI13" s="612"/>
      <c r="BJ13" s="612"/>
      <c r="BK13" s="613"/>
      <c r="BL13" s="614">
        <v>0.7</v>
      </c>
      <c r="BM13" s="614"/>
      <c r="BN13" s="614"/>
      <c r="BO13" s="614"/>
      <c r="BP13" s="615" t="s">
        <v>136</v>
      </c>
      <c r="BQ13" s="615"/>
      <c r="BR13" s="615"/>
      <c r="BS13" s="615"/>
      <c r="BT13" s="615"/>
      <c r="BU13" s="615"/>
      <c r="BV13" s="615"/>
      <c r="BW13" s="619"/>
      <c r="BY13" s="608" t="s">
        <v>223</v>
      </c>
      <c r="BZ13" s="609"/>
      <c r="CA13" s="609"/>
      <c r="CB13" s="609"/>
      <c r="CC13" s="609"/>
      <c r="CD13" s="609"/>
      <c r="CE13" s="609"/>
      <c r="CF13" s="609"/>
      <c r="CG13" s="609"/>
      <c r="CH13" s="609"/>
      <c r="CI13" s="609"/>
      <c r="CJ13" s="609"/>
      <c r="CK13" s="609"/>
      <c r="CL13" s="610"/>
      <c r="CM13" s="611">
        <v>72601729</v>
      </c>
      <c r="CN13" s="612"/>
      <c r="CO13" s="612"/>
      <c r="CP13" s="612"/>
      <c r="CQ13" s="612"/>
      <c r="CR13" s="612"/>
      <c r="CS13" s="612"/>
      <c r="CT13" s="613"/>
      <c r="CU13" s="616">
        <v>16.600000000000001</v>
      </c>
      <c r="CV13" s="617"/>
      <c r="CW13" s="617"/>
      <c r="CX13" s="622"/>
      <c r="CY13" s="620">
        <v>60679092</v>
      </c>
      <c r="CZ13" s="612"/>
      <c r="DA13" s="612"/>
      <c r="DB13" s="612"/>
      <c r="DC13" s="612"/>
      <c r="DD13" s="612"/>
      <c r="DE13" s="612"/>
      <c r="DF13" s="612"/>
      <c r="DG13" s="612"/>
      <c r="DH13" s="612"/>
      <c r="DI13" s="612"/>
      <c r="DJ13" s="612"/>
      <c r="DK13" s="613"/>
      <c r="DL13" s="620">
        <v>14692508</v>
      </c>
      <c r="DM13" s="612"/>
      <c r="DN13" s="612"/>
      <c r="DO13" s="612"/>
      <c r="DP13" s="612"/>
      <c r="DQ13" s="612"/>
      <c r="DR13" s="612"/>
      <c r="DS13" s="612"/>
      <c r="DT13" s="612"/>
      <c r="DU13" s="612"/>
      <c r="DV13" s="612"/>
      <c r="DW13" s="612"/>
      <c r="DX13" s="621"/>
    </row>
    <row r="14" spans="2:138" ht="11.25" customHeight="1" x14ac:dyDescent="0.2">
      <c r="B14" s="608" t="s">
        <v>224</v>
      </c>
      <c r="C14" s="609"/>
      <c r="D14" s="609"/>
      <c r="E14" s="609"/>
      <c r="F14" s="609"/>
      <c r="G14" s="609"/>
      <c r="H14" s="609"/>
      <c r="I14" s="609"/>
      <c r="J14" s="609"/>
      <c r="K14" s="609"/>
      <c r="L14" s="609"/>
      <c r="M14" s="609"/>
      <c r="N14" s="609"/>
      <c r="O14" s="609"/>
      <c r="P14" s="609"/>
      <c r="Q14" s="610"/>
      <c r="R14" s="611">
        <v>44614</v>
      </c>
      <c r="S14" s="612"/>
      <c r="T14" s="612"/>
      <c r="U14" s="612"/>
      <c r="V14" s="612"/>
      <c r="W14" s="612"/>
      <c r="X14" s="612"/>
      <c r="Y14" s="613"/>
      <c r="Z14" s="614">
        <v>0</v>
      </c>
      <c r="AA14" s="614"/>
      <c r="AB14" s="614"/>
      <c r="AC14" s="614"/>
      <c r="AD14" s="615">
        <v>44614</v>
      </c>
      <c r="AE14" s="615"/>
      <c r="AF14" s="615"/>
      <c r="AG14" s="615"/>
      <c r="AH14" s="615"/>
      <c r="AI14" s="615"/>
      <c r="AJ14" s="615"/>
      <c r="AK14" s="615"/>
      <c r="AL14" s="616">
        <v>0</v>
      </c>
      <c r="AM14" s="617"/>
      <c r="AN14" s="617"/>
      <c r="AO14" s="618"/>
      <c r="AP14" s="608" t="s">
        <v>225</v>
      </c>
      <c r="AQ14" s="609"/>
      <c r="AR14" s="609"/>
      <c r="AS14" s="609"/>
      <c r="AT14" s="609"/>
      <c r="AU14" s="609"/>
      <c r="AV14" s="609"/>
      <c r="AW14" s="609"/>
      <c r="AX14" s="609"/>
      <c r="AY14" s="609"/>
      <c r="AZ14" s="609"/>
      <c r="BA14" s="609"/>
      <c r="BB14" s="609"/>
      <c r="BC14" s="610"/>
      <c r="BD14" s="611">
        <v>510730</v>
      </c>
      <c r="BE14" s="612"/>
      <c r="BF14" s="612"/>
      <c r="BG14" s="612"/>
      <c r="BH14" s="612"/>
      <c r="BI14" s="612"/>
      <c r="BJ14" s="612"/>
      <c r="BK14" s="613"/>
      <c r="BL14" s="614">
        <v>0.4</v>
      </c>
      <c r="BM14" s="614"/>
      <c r="BN14" s="614"/>
      <c r="BO14" s="614"/>
      <c r="BP14" s="615" t="s">
        <v>136</v>
      </c>
      <c r="BQ14" s="615"/>
      <c r="BR14" s="615"/>
      <c r="BS14" s="615"/>
      <c r="BT14" s="615"/>
      <c r="BU14" s="615"/>
      <c r="BV14" s="615"/>
      <c r="BW14" s="619"/>
      <c r="BY14" s="608" t="s">
        <v>226</v>
      </c>
      <c r="BZ14" s="609"/>
      <c r="CA14" s="609"/>
      <c r="CB14" s="609"/>
      <c r="CC14" s="609"/>
      <c r="CD14" s="609"/>
      <c r="CE14" s="609"/>
      <c r="CF14" s="609"/>
      <c r="CG14" s="609"/>
      <c r="CH14" s="609"/>
      <c r="CI14" s="609"/>
      <c r="CJ14" s="609"/>
      <c r="CK14" s="609"/>
      <c r="CL14" s="610"/>
      <c r="CM14" s="611">
        <v>23102560</v>
      </c>
      <c r="CN14" s="612"/>
      <c r="CO14" s="612"/>
      <c r="CP14" s="612"/>
      <c r="CQ14" s="612"/>
      <c r="CR14" s="612"/>
      <c r="CS14" s="612"/>
      <c r="CT14" s="613"/>
      <c r="CU14" s="616">
        <v>5.3</v>
      </c>
      <c r="CV14" s="617"/>
      <c r="CW14" s="617"/>
      <c r="CX14" s="622"/>
      <c r="CY14" s="620">
        <v>2352098</v>
      </c>
      <c r="CZ14" s="612"/>
      <c r="DA14" s="612"/>
      <c r="DB14" s="612"/>
      <c r="DC14" s="612"/>
      <c r="DD14" s="612"/>
      <c r="DE14" s="612"/>
      <c r="DF14" s="612"/>
      <c r="DG14" s="612"/>
      <c r="DH14" s="612"/>
      <c r="DI14" s="612"/>
      <c r="DJ14" s="612"/>
      <c r="DK14" s="613"/>
      <c r="DL14" s="620">
        <v>19798124</v>
      </c>
      <c r="DM14" s="612"/>
      <c r="DN14" s="612"/>
      <c r="DO14" s="612"/>
      <c r="DP14" s="612"/>
      <c r="DQ14" s="612"/>
      <c r="DR14" s="612"/>
      <c r="DS14" s="612"/>
      <c r="DT14" s="612"/>
      <c r="DU14" s="612"/>
      <c r="DV14" s="612"/>
      <c r="DW14" s="612"/>
      <c r="DX14" s="621"/>
    </row>
    <row r="15" spans="2:138" ht="11.25" customHeight="1" x14ac:dyDescent="0.2">
      <c r="B15" s="608" t="s">
        <v>227</v>
      </c>
      <c r="C15" s="609"/>
      <c r="D15" s="609"/>
      <c r="E15" s="609"/>
      <c r="F15" s="609"/>
      <c r="G15" s="609"/>
      <c r="H15" s="609"/>
      <c r="I15" s="609"/>
      <c r="J15" s="609"/>
      <c r="K15" s="609"/>
      <c r="L15" s="609"/>
      <c r="M15" s="609"/>
      <c r="N15" s="609"/>
      <c r="O15" s="609"/>
      <c r="P15" s="609"/>
      <c r="Q15" s="610"/>
      <c r="R15" s="611" t="s">
        <v>209</v>
      </c>
      <c r="S15" s="612"/>
      <c r="T15" s="612"/>
      <c r="U15" s="612"/>
      <c r="V15" s="612"/>
      <c r="W15" s="612"/>
      <c r="X15" s="612"/>
      <c r="Y15" s="613"/>
      <c r="Z15" s="614" t="s">
        <v>209</v>
      </c>
      <c r="AA15" s="614"/>
      <c r="AB15" s="614"/>
      <c r="AC15" s="614"/>
      <c r="AD15" s="615" t="s">
        <v>136</v>
      </c>
      <c r="AE15" s="615"/>
      <c r="AF15" s="615"/>
      <c r="AG15" s="615"/>
      <c r="AH15" s="615"/>
      <c r="AI15" s="615"/>
      <c r="AJ15" s="615"/>
      <c r="AK15" s="615"/>
      <c r="AL15" s="616" t="s">
        <v>136</v>
      </c>
      <c r="AM15" s="617"/>
      <c r="AN15" s="617"/>
      <c r="AO15" s="618"/>
      <c r="AP15" s="608" t="s">
        <v>228</v>
      </c>
      <c r="AQ15" s="609"/>
      <c r="AR15" s="609"/>
      <c r="AS15" s="609"/>
      <c r="AT15" s="609"/>
      <c r="AU15" s="609"/>
      <c r="AV15" s="609"/>
      <c r="AW15" s="609"/>
      <c r="AX15" s="609"/>
      <c r="AY15" s="609"/>
      <c r="AZ15" s="609"/>
      <c r="BA15" s="609"/>
      <c r="BB15" s="609"/>
      <c r="BC15" s="610"/>
      <c r="BD15" s="611">
        <v>30109947</v>
      </c>
      <c r="BE15" s="612"/>
      <c r="BF15" s="612"/>
      <c r="BG15" s="612"/>
      <c r="BH15" s="612"/>
      <c r="BI15" s="612"/>
      <c r="BJ15" s="612"/>
      <c r="BK15" s="613"/>
      <c r="BL15" s="614">
        <v>23.6</v>
      </c>
      <c r="BM15" s="614"/>
      <c r="BN15" s="614"/>
      <c r="BO15" s="614"/>
      <c r="BP15" s="615" t="s">
        <v>209</v>
      </c>
      <c r="BQ15" s="615"/>
      <c r="BR15" s="615"/>
      <c r="BS15" s="615"/>
      <c r="BT15" s="615"/>
      <c r="BU15" s="615"/>
      <c r="BV15" s="615"/>
      <c r="BW15" s="619"/>
      <c r="BY15" s="608" t="s">
        <v>229</v>
      </c>
      <c r="BZ15" s="609"/>
      <c r="CA15" s="609"/>
      <c r="CB15" s="609"/>
      <c r="CC15" s="609"/>
      <c r="CD15" s="609"/>
      <c r="CE15" s="609"/>
      <c r="CF15" s="609"/>
      <c r="CG15" s="609"/>
      <c r="CH15" s="609"/>
      <c r="CI15" s="609"/>
      <c r="CJ15" s="609"/>
      <c r="CK15" s="609"/>
      <c r="CL15" s="610"/>
      <c r="CM15" s="611" t="s">
        <v>118</v>
      </c>
      <c r="CN15" s="612"/>
      <c r="CO15" s="612"/>
      <c r="CP15" s="612"/>
      <c r="CQ15" s="612"/>
      <c r="CR15" s="612"/>
      <c r="CS15" s="612"/>
      <c r="CT15" s="613"/>
      <c r="CU15" s="616" t="s">
        <v>136</v>
      </c>
      <c r="CV15" s="617"/>
      <c r="CW15" s="617"/>
      <c r="CX15" s="622"/>
      <c r="CY15" s="620" t="s">
        <v>136</v>
      </c>
      <c r="CZ15" s="612"/>
      <c r="DA15" s="612"/>
      <c r="DB15" s="612"/>
      <c r="DC15" s="612"/>
      <c r="DD15" s="612"/>
      <c r="DE15" s="612"/>
      <c r="DF15" s="612"/>
      <c r="DG15" s="612"/>
      <c r="DH15" s="612"/>
      <c r="DI15" s="612"/>
      <c r="DJ15" s="612"/>
      <c r="DK15" s="613"/>
      <c r="DL15" s="620" t="s">
        <v>118</v>
      </c>
      <c r="DM15" s="612"/>
      <c r="DN15" s="612"/>
      <c r="DO15" s="612"/>
      <c r="DP15" s="612"/>
      <c r="DQ15" s="612"/>
      <c r="DR15" s="612"/>
      <c r="DS15" s="612"/>
      <c r="DT15" s="612"/>
      <c r="DU15" s="612"/>
      <c r="DV15" s="612"/>
      <c r="DW15" s="612"/>
      <c r="DX15" s="621"/>
    </row>
    <row r="16" spans="2:138" ht="11.25" customHeight="1" x14ac:dyDescent="0.2">
      <c r="B16" s="608" t="s">
        <v>230</v>
      </c>
      <c r="C16" s="609"/>
      <c r="D16" s="609"/>
      <c r="E16" s="609"/>
      <c r="F16" s="609"/>
      <c r="G16" s="609"/>
      <c r="H16" s="609"/>
      <c r="I16" s="609"/>
      <c r="J16" s="609"/>
      <c r="K16" s="609"/>
      <c r="L16" s="609"/>
      <c r="M16" s="609"/>
      <c r="N16" s="609"/>
      <c r="O16" s="609"/>
      <c r="P16" s="609"/>
      <c r="Q16" s="610"/>
      <c r="R16" s="611">
        <v>1005041</v>
      </c>
      <c r="S16" s="612"/>
      <c r="T16" s="612"/>
      <c r="U16" s="612"/>
      <c r="V16" s="612"/>
      <c r="W16" s="612"/>
      <c r="X16" s="612"/>
      <c r="Y16" s="613"/>
      <c r="Z16" s="614">
        <v>0.2</v>
      </c>
      <c r="AA16" s="614"/>
      <c r="AB16" s="614"/>
      <c r="AC16" s="614"/>
      <c r="AD16" s="615">
        <v>1005041</v>
      </c>
      <c r="AE16" s="615"/>
      <c r="AF16" s="615"/>
      <c r="AG16" s="615"/>
      <c r="AH16" s="615"/>
      <c r="AI16" s="615"/>
      <c r="AJ16" s="615"/>
      <c r="AK16" s="615"/>
      <c r="AL16" s="616">
        <v>0.4</v>
      </c>
      <c r="AM16" s="617"/>
      <c r="AN16" s="617"/>
      <c r="AO16" s="618"/>
      <c r="AP16" s="608" t="s">
        <v>231</v>
      </c>
      <c r="AQ16" s="609"/>
      <c r="AR16" s="609"/>
      <c r="AS16" s="609"/>
      <c r="AT16" s="609"/>
      <c r="AU16" s="609"/>
      <c r="AV16" s="609"/>
      <c r="AW16" s="609"/>
      <c r="AX16" s="609"/>
      <c r="AY16" s="609"/>
      <c r="AZ16" s="609"/>
      <c r="BA16" s="609"/>
      <c r="BB16" s="609"/>
      <c r="BC16" s="610"/>
      <c r="BD16" s="611">
        <v>1041056</v>
      </c>
      <c r="BE16" s="612"/>
      <c r="BF16" s="612"/>
      <c r="BG16" s="612"/>
      <c r="BH16" s="612"/>
      <c r="BI16" s="612"/>
      <c r="BJ16" s="612"/>
      <c r="BK16" s="613"/>
      <c r="BL16" s="614">
        <v>0.8</v>
      </c>
      <c r="BM16" s="614"/>
      <c r="BN16" s="614"/>
      <c r="BO16" s="614"/>
      <c r="BP16" s="615" t="s">
        <v>136</v>
      </c>
      <c r="BQ16" s="615"/>
      <c r="BR16" s="615"/>
      <c r="BS16" s="615"/>
      <c r="BT16" s="615"/>
      <c r="BU16" s="615"/>
      <c r="BV16" s="615"/>
      <c r="BW16" s="619"/>
      <c r="BY16" s="608" t="s">
        <v>232</v>
      </c>
      <c r="BZ16" s="609"/>
      <c r="CA16" s="609"/>
      <c r="CB16" s="609"/>
      <c r="CC16" s="609"/>
      <c r="CD16" s="609"/>
      <c r="CE16" s="609"/>
      <c r="CF16" s="609"/>
      <c r="CG16" s="609"/>
      <c r="CH16" s="609"/>
      <c r="CI16" s="609"/>
      <c r="CJ16" s="609"/>
      <c r="CK16" s="609"/>
      <c r="CL16" s="610"/>
      <c r="CM16" s="611">
        <v>89685777</v>
      </c>
      <c r="CN16" s="612"/>
      <c r="CO16" s="612"/>
      <c r="CP16" s="612"/>
      <c r="CQ16" s="612"/>
      <c r="CR16" s="612"/>
      <c r="CS16" s="612"/>
      <c r="CT16" s="613"/>
      <c r="CU16" s="616">
        <v>20.5</v>
      </c>
      <c r="CV16" s="617"/>
      <c r="CW16" s="617"/>
      <c r="CX16" s="622"/>
      <c r="CY16" s="620">
        <v>2703498</v>
      </c>
      <c r="CZ16" s="612"/>
      <c r="DA16" s="612"/>
      <c r="DB16" s="612"/>
      <c r="DC16" s="612"/>
      <c r="DD16" s="612"/>
      <c r="DE16" s="612"/>
      <c r="DF16" s="612"/>
      <c r="DG16" s="612"/>
      <c r="DH16" s="612"/>
      <c r="DI16" s="612"/>
      <c r="DJ16" s="612"/>
      <c r="DK16" s="613"/>
      <c r="DL16" s="620">
        <v>70228446</v>
      </c>
      <c r="DM16" s="612"/>
      <c r="DN16" s="612"/>
      <c r="DO16" s="612"/>
      <c r="DP16" s="612"/>
      <c r="DQ16" s="612"/>
      <c r="DR16" s="612"/>
      <c r="DS16" s="612"/>
      <c r="DT16" s="612"/>
      <c r="DU16" s="612"/>
      <c r="DV16" s="612"/>
      <c r="DW16" s="612"/>
      <c r="DX16" s="621"/>
    </row>
    <row r="17" spans="2:128" ht="11.25" customHeight="1" x14ac:dyDescent="0.2">
      <c r="B17" s="608" t="s">
        <v>233</v>
      </c>
      <c r="C17" s="609"/>
      <c r="D17" s="609"/>
      <c r="E17" s="609"/>
      <c r="F17" s="609"/>
      <c r="G17" s="609"/>
      <c r="H17" s="609"/>
      <c r="I17" s="609"/>
      <c r="J17" s="609"/>
      <c r="K17" s="609"/>
      <c r="L17" s="609"/>
      <c r="M17" s="609"/>
      <c r="N17" s="609"/>
      <c r="O17" s="609"/>
      <c r="P17" s="609"/>
      <c r="Q17" s="610"/>
      <c r="R17" s="611">
        <v>374306</v>
      </c>
      <c r="S17" s="612"/>
      <c r="T17" s="612"/>
      <c r="U17" s="612"/>
      <c r="V17" s="612"/>
      <c r="W17" s="612"/>
      <c r="X17" s="612"/>
      <c r="Y17" s="613"/>
      <c r="Z17" s="614">
        <v>0.1</v>
      </c>
      <c r="AA17" s="614"/>
      <c r="AB17" s="614"/>
      <c r="AC17" s="614"/>
      <c r="AD17" s="615">
        <v>374306</v>
      </c>
      <c r="AE17" s="615"/>
      <c r="AF17" s="615"/>
      <c r="AG17" s="615"/>
      <c r="AH17" s="615"/>
      <c r="AI17" s="615"/>
      <c r="AJ17" s="615"/>
      <c r="AK17" s="615"/>
      <c r="AL17" s="616">
        <v>0.2</v>
      </c>
      <c r="AM17" s="617"/>
      <c r="AN17" s="617"/>
      <c r="AO17" s="618"/>
      <c r="AP17" s="608" t="s">
        <v>234</v>
      </c>
      <c r="AQ17" s="609"/>
      <c r="AR17" s="609"/>
      <c r="AS17" s="609"/>
      <c r="AT17" s="609"/>
      <c r="AU17" s="609"/>
      <c r="AV17" s="609"/>
      <c r="AW17" s="609"/>
      <c r="AX17" s="609"/>
      <c r="AY17" s="609"/>
      <c r="AZ17" s="609"/>
      <c r="BA17" s="609"/>
      <c r="BB17" s="609"/>
      <c r="BC17" s="610"/>
      <c r="BD17" s="611">
        <v>29068891</v>
      </c>
      <c r="BE17" s="612"/>
      <c r="BF17" s="612"/>
      <c r="BG17" s="612"/>
      <c r="BH17" s="612"/>
      <c r="BI17" s="612"/>
      <c r="BJ17" s="612"/>
      <c r="BK17" s="613"/>
      <c r="BL17" s="614">
        <v>22.8</v>
      </c>
      <c r="BM17" s="614"/>
      <c r="BN17" s="614"/>
      <c r="BO17" s="614"/>
      <c r="BP17" s="615" t="s">
        <v>209</v>
      </c>
      <c r="BQ17" s="615"/>
      <c r="BR17" s="615"/>
      <c r="BS17" s="615"/>
      <c r="BT17" s="615"/>
      <c r="BU17" s="615"/>
      <c r="BV17" s="615"/>
      <c r="BW17" s="619"/>
      <c r="BY17" s="608" t="s">
        <v>235</v>
      </c>
      <c r="BZ17" s="609"/>
      <c r="CA17" s="609"/>
      <c r="CB17" s="609"/>
      <c r="CC17" s="609"/>
      <c r="CD17" s="609"/>
      <c r="CE17" s="609"/>
      <c r="CF17" s="609"/>
      <c r="CG17" s="609"/>
      <c r="CH17" s="609"/>
      <c r="CI17" s="609"/>
      <c r="CJ17" s="609"/>
      <c r="CK17" s="609"/>
      <c r="CL17" s="610"/>
      <c r="CM17" s="611">
        <v>1813278</v>
      </c>
      <c r="CN17" s="612"/>
      <c r="CO17" s="612"/>
      <c r="CP17" s="612"/>
      <c r="CQ17" s="612"/>
      <c r="CR17" s="612"/>
      <c r="CS17" s="612"/>
      <c r="CT17" s="613"/>
      <c r="CU17" s="616">
        <v>0.4</v>
      </c>
      <c r="CV17" s="617"/>
      <c r="CW17" s="617"/>
      <c r="CX17" s="622"/>
      <c r="CY17" s="620" t="s">
        <v>136</v>
      </c>
      <c r="CZ17" s="612"/>
      <c r="DA17" s="612"/>
      <c r="DB17" s="612"/>
      <c r="DC17" s="612"/>
      <c r="DD17" s="612"/>
      <c r="DE17" s="612"/>
      <c r="DF17" s="612"/>
      <c r="DG17" s="612"/>
      <c r="DH17" s="612"/>
      <c r="DI17" s="612"/>
      <c r="DJ17" s="612"/>
      <c r="DK17" s="613"/>
      <c r="DL17" s="620">
        <v>23015</v>
      </c>
      <c r="DM17" s="612"/>
      <c r="DN17" s="612"/>
      <c r="DO17" s="612"/>
      <c r="DP17" s="612"/>
      <c r="DQ17" s="612"/>
      <c r="DR17" s="612"/>
      <c r="DS17" s="612"/>
      <c r="DT17" s="612"/>
      <c r="DU17" s="612"/>
      <c r="DV17" s="612"/>
      <c r="DW17" s="612"/>
      <c r="DX17" s="621"/>
    </row>
    <row r="18" spans="2:128" ht="11.25" customHeight="1" x14ac:dyDescent="0.2">
      <c r="B18" s="608" t="s">
        <v>236</v>
      </c>
      <c r="C18" s="609"/>
      <c r="D18" s="609"/>
      <c r="E18" s="609"/>
      <c r="F18" s="609"/>
      <c r="G18" s="609"/>
      <c r="H18" s="609"/>
      <c r="I18" s="609"/>
      <c r="J18" s="609"/>
      <c r="K18" s="609"/>
      <c r="L18" s="609"/>
      <c r="M18" s="609"/>
      <c r="N18" s="609"/>
      <c r="O18" s="609"/>
      <c r="P18" s="609"/>
      <c r="Q18" s="610"/>
      <c r="R18" s="611">
        <v>92525</v>
      </c>
      <c r="S18" s="612"/>
      <c r="T18" s="612"/>
      <c r="U18" s="612"/>
      <c r="V18" s="612"/>
      <c r="W18" s="612"/>
      <c r="X18" s="612"/>
      <c r="Y18" s="613"/>
      <c r="Z18" s="614">
        <v>0</v>
      </c>
      <c r="AA18" s="614"/>
      <c r="AB18" s="614"/>
      <c r="AC18" s="614"/>
      <c r="AD18" s="615">
        <v>92525</v>
      </c>
      <c r="AE18" s="615"/>
      <c r="AF18" s="615"/>
      <c r="AG18" s="615"/>
      <c r="AH18" s="615"/>
      <c r="AI18" s="615"/>
      <c r="AJ18" s="615"/>
      <c r="AK18" s="615"/>
      <c r="AL18" s="616">
        <v>0</v>
      </c>
      <c r="AM18" s="617"/>
      <c r="AN18" s="617"/>
      <c r="AO18" s="618"/>
      <c r="AP18" s="608" t="s">
        <v>237</v>
      </c>
      <c r="AQ18" s="609"/>
      <c r="AR18" s="609"/>
      <c r="AS18" s="609"/>
      <c r="AT18" s="609"/>
      <c r="AU18" s="609"/>
      <c r="AV18" s="609"/>
      <c r="AW18" s="609"/>
      <c r="AX18" s="609"/>
      <c r="AY18" s="609"/>
      <c r="AZ18" s="609"/>
      <c r="BA18" s="609"/>
      <c r="BB18" s="609"/>
      <c r="BC18" s="610"/>
      <c r="BD18" s="611">
        <v>28799134</v>
      </c>
      <c r="BE18" s="612"/>
      <c r="BF18" s="612"/>
      <c r="BG18" s="612"/>
      <c r="BH18" s="612"/>
      <c r="BI18" s="612"/>
      <c r="BJ18" s="612"/>
      <c r="BK18" s="613"/>
      <c r="BL18" s="614">
        <v>22.6</v>
      </c>
      <c r="BM18" s="614"/>
      <c r="BN18" s="614"/>
      <c r="BO18" s="614"/>
      <c r="BP18" s="615" t="s">
        <v>118</v>
      </c>
      <c r="BQ18" s="615"/>
      <c r="BR18" s="615"/>
      <c r="BS18" s="615"/>
      <c r="BT18" s="615"/>
      <c r="BU18" s="615"/>
      <c r="BV18" s="615"/>
      <c r="BW18" s="619"/>
      <c r="BY18" s="608" t="s">
        <v>238</v>
      </c>
      <c r="BZ18" s="609"/>
      <c r="CA18" s="609"/>
      <c r="CB18" s="609"/>
      <c r="CC18" s="609"/>
      <c r="CD18" s="609"/>
      <c r="CE18" s="609"/>
      <c r="CF18" s="609"/>
      <c r="CG18" s="609"/>
      <c r="CH18" s="609"/>
      <c r="CI18" s="609"/>
      <c r="CJ18" s="609"/>
      <c r="CK18" s="609"/>
      <c r="CL18" s="610"/>
      <c r="CM18" s="611">
        <v>75170221</v>
      </c>
      <c r="CN18" s="612"/>
      <c r="CO18" s="612"/>
      <c r="CP18" s="612"/>
      <c r="CQ18" s="612"/>
      <c r="CR18" s="612"/>
      <c r="CS18" s="612"/>
      <c r="CT18" s="613"/>
      <c r="CU18" s="616">
        <v>17.2</v>
      </c>
      <c r="CV18" s="617"/>
      <c r="CW18" s="617"/>
      <c r="CX18" s="622"/>
      <c r="CY18" s="620" t="s">
        <v>209</v>
      </c>
      <c r="CZ18" s="612"/>
      <c r="DA18" s="612"/>
      <c r="DB18" s="612"/>
      <c r="DC18" s="612"/>
      <c r="DD18" s="612"/>
      <c r="DE18" s="612"/>
      <c r="DF18" s="612"/>
      <c r="DG18" s="612"/>
      <c r="DH18" s="612"/>
      <c r="DI18" s="612"/>
      <c r="DJ18" s="612"/>
      <c r="DK18" s="613"/>
      <c r="DL18" s="620">
        <v>73550336</v>
      </c>
      <c r="DM18" s="612"/>
      <c r="DN18" s="612"/>
      <c r="DO18" s="612"/>
      <c r="DP18" s="612"/>
      <c r="DQ18" s="612"/>
      <c r="DR18" s="612"/>
      <c r="DS18" s="612"/>
      <c r="DT18" s="612"/>
      <c r="DU18" s="612"/>
      <c r="DV18" s="612"/>
      <c r="DW18" s="612"/>
      <c r="DX18" s="621"/>
    </row>
    <row r="19" spans="2:128" ht="11.25" customHeight="1" x14ac:dyDescent="0.2">
      <c r="B19" s="608" t="s">
        <v>239</v>
      </c>
      <c r="C19" s="609"/>
      <c r="D19" s="609"/>
      <c r="E19" s="609"/>
      <c r="F19" s="609"/>
      <c r="G19" s="609"/>
      <c r="H19" s="609"/>
      <c r="I19" s="609"/>
      <c r="J19" s="609"/>
      <c r="K19" s="609"/>
      <c r="L19" s="609"/>
      <c r="M19" s="609"/>
      <c r="N19" s="609"/>
      <c r="O19" s="609"/>
      <c r="P19" s="609"/>
      <c r="Q19" s="610"/>
      <c r="R19" s="611">
        <v>538210</v>
      </c>
      <c r="S19" s="612"/>
      <c r="T19" s="612"/>
      <c r="U19" s="612"/>
      <c r="V19" s="612"/>
      <c r="W19" s="612"/>
      <c r="X19" s="612"/>
      <c r="Y19" s="613"/>
      <c r="Z19" s="614">
        <v>0.1</v>
      </c>
      <c r="AA19" s="614"/>
      <c r="AB19" s="614"/>
      <c r="AC19" s="614"/>
      <c r="AD19" s="615">
        <v>538210</v>
      </c>
      <c r="AE19" s="615"/>
      <c r="AF19" s="615"/>
      <c r="AG19" s="615"/>
      <c r="AH19" s="615"/>
      <c r="AI19" s="615"/>
      <c r="AJ19" s="615"/>
      <c r="AK19" s="615"/>
      <c r="AL19" s="616">
        <v>0.2</v>
      </c>
      <c r="AM19" s="617"/>
      <c r="AN19" s="617"/>
      <c r="AO19" s="618"/>
      <c r="AP19" s="608" t="s">
        <v>240</v>
      </c>
      <c r="AQ19" s="609"/>
      <c r="AR19" s="609"/>
      <c r="AS19" s="609"/>
      <c r="AT19" s="609"/>
      <c r="AU19" s="609"/>
      <c r="AV19" s="609"/>
      <c r="AW19" s="609"/>
      <c r="AX19" s="609"/>
      <c r="AY19" s="609"/>
      <c r="AZ19" s="609"/>
      <c r="BA19" s="609"/>
      <c r="BB19" s="609"/>
      <c r="BC19" s="610"/>
      <c r="BD19" s="611">
        <v>1680844</v>
      </c>
      <c r="BE19" s="612"/>
      <c r="BF19" s="612"/>
      <c r="BG19" s="612"/>
      <c r="BH19" s="612"/>
      <c r="BI19" s="612"/>
      <c r="BJ19" s="612"/>
      <c r="BK19" s="613"/>
      <c r="BL19" s="614">
        <v>1.3</v>
      </c>
      <c r="BM19" s="614"/>
      <c r="BN19" s="614"/>
      <c r="BO19" s="614"/>
      <c r="BP19" s="615" t="s">
        <v>118</v>
      </c>
      <c r="BQ19" s="615"/>
      <c r="BR19" s="615"/>
      <c r="BS19" s="615"/>
      <c r="BT19" s="615"/>
      <c r="BU19" s="615"/>
      <c r="BV19" s="615"/>
      <c r="BW19" s="619"/>
      <c r="BY19" s="608" t="s">
        <v>241</v>
      </c>
      <c r="BZ19" s="609"/>
      <c r="CA19" s="609"/>
      <c r="CB19" s="609"/>
      <c r="CC19" s="609"/>
      <c r="CD19" s="609"/>
      <c r="CE19" s="609"/>
      <c r="CF19" s="609"/>
      <c r="CG19" s="609"/>
      <c r="CH19" s="609"/>
      <c r="CI19" s="609"/>
      <c r="CJ19" s="609"/>
      <c r="CK19" s="609"/>
      <c r="CL19" s="610"/>
      <c r="CM19" s="611" t="s">
        <v>118</v>
      </c>
      <c r="CN19" s="612"/>
      <c r="CO19" s="612"/>
      <c r="CP19" s="612"/>
      <c r="CQ19" s="612"/>
      <c r="CR19" s="612"/>
      <c r="CS19" s="612"/>
      <c r="CT19" s="613"/>
      <c r="CU19" s="616" t="s">
        <v>136</v>
      </c>
      <c r="CV19" s="617"/>
      <c r="CW19" s="617"/>
      <c r="CX19" s="622"/>
      <c r="CY19" s="620" t="s">
        <v>136</v>
      </c>
      <c r="CZ19" s="612"/>
      <c r="DA19" s="612"/>
      <c r="DB19" s="612"/>
      <c r="DC19" s="612"/>
      <c r="DD19" s="612"/>
      <c r="DE19" s="612"/>
      <c r="DF19" s="612"/>
      <c r="DG19" s="612"/>
      <c r="DH19" s="612"/>
      <c r="DI19" s="612"/>
      <c r="DJ19" s="612"/>
      <c r="DK19" s="613"/>
      <c r="DL19" s="620" t="s">
        <v>136</v>
      </c>
      <c r="DM19" s="612"/>
      <c r="DN19" s="612"/>
      <c r="DO19" s="612"/>
      <c r="DP19" s="612"/>
      <c r="DQ19" s="612"/>
      <c r="DR19" s="612"/>
      <c r="DS19" s="612"/>
      <c r="DT19" s="612"/>
      <c r="DU19" s="612"/>
      <c r="DV19" s="612"/>
      <c r="DW19" s="612"/>
      <c r="DX19" s="621"/>
    </row>
    <row r="20" spans="2:128" ht="11.25" customHeight="1" x14ac:dyDescent="0.2">
      <c r="B20" s="608" t="s">
        <v>242</v>
      </c>
      <c r="C20" s="609"/>
      <c r="D20" s="609"/>
      <c r="E20" s="609"/>
      <c r="F20" s="609"/>
      <c r="G20" s="609"/>
      <c r="H20" s="609"/>
      <c r="I20" s="609"/>
      <c r="J20" s="609"/>
      <c r="K20" s="609"/>
      <c r="L20" s="609"/>
      <c r="M20" s="609"/>
      <c r="N20" s="609"/>
      <c r="O20" s="609"/>
      <c r="P20" s="609"/>
      <c r="Q20" s="610"/>
      <c r="R20" s="611">
        <v>125380801</v>
      </c>
      <c r="S20" s="612"/>
      <c r="T20" s="612"/>
      <c r="U20" s="612"/>
      <c r="V20" s="612"/>
      <c r="W20" s="612"/>
      <c r="X20" s="612"/>
      <c r="Y20" s="613"/>
      <c r="Z20" s="614">
        <v>28.1</v>
      </c>
      <c r="AA20" s="614"/>
      <c r="AB20" s="614"/>
      <c r="AC20" s="614"/>
      <c r="AD20" s="615">
        <v>122382714</v>
      </c>
      <c r="AE20" s="615"/>
      <c r="AF20" s="615"/>
      <c r="AG20" s="615"/>
      <c r="AH20" s="615"/>
      <c r="AI20" s="615"/>
      <c r="AJ20" s="615"/>
      <c r="AK20" s="615"/>
      <c r="AL20" s="616">
        <v>51</v>
      </c>
      <c r="AM20" s="617"/>
      <c r="AN20" s="617"/>
      <c r="AO20" s="618"/>
      <c r="AP20" s="623" t="s">
        <v>243</v>
      </c>
      <c r="AQ20" s="624"/>
      <c r="AR20" s="624"/>
      <c r="AS20" s="624"/>
      <c r="AT20" s="624"/>
      <c r="AU20" s="624"/>
      <c r="AV20" s="624"/>
      <c r="AW20" s="624"/>
      <c r="AX20" s="624"/>
      <c r="AY20" s="624"/>
      <c r="AZ20" s="624"/>
      <c r="BA20" s="624"/>
      <c r="BB20" s="624"/>
      <c r="BC20" s="625"/>
      <c r="BD20" s="611">
        <v>854261</v>
      </c>
      <c r="BE20" s="612"/>
      <c r="BF20" s="612"/>
      <c r="BG20" s="612"/>
      <c r="BH20" s="612"/>
      <c r="BI20" s="612"/>
      <c r="BJ20" s="612"/>
      <c r="BK20" s="613"/>
      <c r="BL20" s="614">
        <v>0.7</v>
      </c>
      <c r="BM20" s="614"/>
      <c r="BN20" s="614"/>
      <c r="BO20" s="614"/>
      <c r="BP20" s="615" t="s">
        <v>209</v>
      </c>
      <c r="BQ20" s="615"/>
      <c r="BR20" s="615"/>
      <c r="BS20" s="615"/>
      <c r="BT20" s="615"/>
      <c r="BU20" s="615"/>
      <c r="BV20" s="615"/>
      <c r="BW20" s="619"/>
      <c r="BY20" s="623" t="s">
        <v>244</v>
      </c>
      <c r="BZ20" s="624"/>
      <c r="CA20" s="624"/>
      <c r="CB20" s="624"/>
      <c r="CC20" s="624"/>
      <c r="CD20" s="624"/>
      <c r="CE20" s="624"/>
      <c r="CF20" s="624"/>
      <c r="CG20" s="624"/>
      <c r="CH20" s="624"/>
      <c r="CI20" s="624"/>
      <c r="CJ20" s="624"/>
      <c r="CK20" s="624"/>
      <c r="CL20" s="625"/>
      <c r="CM20" s="611" t="s">
        <v>136</v>
      </c>
      <c r="CN20" s="612"/>
      <c r="CO20" s="612"/>
      <c r="CP20" s="612"/>
      <c r="CQ20" s="612"/>
      <c r="CR20" s="612"/>
      <c r="CS20" s="612"/>
      <c r="CT20" s="613"/>
      <c r="CU20" s="616" t="s">
        <v>118</v>
      </c>
      <c r="CV20" s="617"/>
      <c r="CW20" s="617"/>
      <c r="CX20" s="622"/>
      <c r="CY20" s="620" t="s">
        <v>136</v>
      </c>
      <c r="CZ20" s="612"/>
      <c r="DA20" s="612"/>
      <c r="DB20" s="612"/>
      <c r="DC20" s="612"/>
      <c r="DD20" s="612"/>
      <c r="DE20" s="612"/>
      <c r="DF20" s="612"/>
      <c r="DG20" s="612"/>
      <c r="DH20" s="612"/>
      <c r="DI20" s="612"/>
      <c r="DJ20" s="612"/>
      <c r="DK20" s="613"/>
      <c r="DL20" s="620" t="s">
        <v>136</v>
      </c>
      <c r="DM20" s="612"/>
      <c r="DN20" s="612"/>
      <c r="DO20" s="612"/>
      <c r="DP20" s="612"/>
      <c r="DQ20" s="612"/>
      <c r="DR20" s="612"/>
      <c r="DS20" s="612"/>
      <c r="DT20" s="612"/>
      <c r="DU20" s="612"/>
      <c r="DV20" s="612"/>
      <c r="DW20" s="612"/>
      <c r="DX20" s="621"/>
    </row>
    <row r="21" spans="2:128" ht="11.25" customHeight="1" x14ac:dyDescent="0.2">
      <c r="B21" s="608" t="s">
        <v>245</v>
      </c>
      <c r="C21" s="609"/>
      <c r="D21" s="609"/>
      <c r="E21" s="609"/>
      <c r="F21" s="609"/>
      <c r="G21" s="609"/>
      <c r="H21" s="609"/>
      <c r="I21" s="609"/>
      <c r="J21" s="609"/>
      <c r="K21" s="609"/>
      <c r="L21" s="609"/>
      <c r="M21" s="609"/>
      <c r="N21" s="609"/>
      <c r="O21" s="609"/>
      <c r="P21" s="609"/>
      <c r="Q21" s="610"/>
      <c r="R21" s="611">
        <v>122382714</v>
      </c>
      <c r="S21" s="612"/>
      <c r="T21" s="612"/>
      <c r="U21" s="612"/>
      <c r="V21" s="612"/>
      <c r="W21" s="612"/>
      <c r="X21" s="612"/>
      <c r="Y21" s="613"/>
      <c r="Z21" s="616">
        <v>27.4</v>
      </c>
      <c r="AA21" s="617"/>
      <c r="AB21" s="617"/>
      <c r="AC21" s="622"/>
      <c r="AD21" s="620">
        <v>122382714</v>
      </c>
      <c r="AE21" s="612"/>
      <c r="AF21" s="612"/>
      <c r="AG21" s="612"/>
      <c r="AH21" s="612"/>
      <c r="AI21" s="612"/>
      <c r="AJ21" s="612"/>
      <c r="AK21" s="613"/>
      <c r="AL21" s="616">
        <v>51</v>
      </c>
      <c r="AM21" s="617"/>
      <c r="AN21" s="617"/>
      <c r="AO21" s="618"/>
      <c r="AP21" s="623" t="s">
        <v>246</v>
      </c>
      <c r="AQ21" s="624"/>
      <c r="AR21" s="624"/>
      <c r="AS21" s="624"/>
      <c r="AT21" s="624"/>
      <c r="AU21" s="624"/>
      <c r="AV21" s="624"/>
      <c r="AW21" s="624"/>
      <c r="AX21" s="624"/>
      <c r="AY21" s="624"/>
      <c r="AZ21" s="624"/>
      <c r="BA21" s="624"/>
      <c r="BB21" s="624"/>
      <c r="BC21" s="625"/>
      <c r="BD21" s="611">
        <v>235506</v>
      </c>
      <c r="BE21" s="612"/>
      <c r="BF21" s="612"/>
      <c r="BG21" s="612"/>
      <c r="BH21" s="612"/>
      <c r="BI21" s="612"/>
      <c r="BJ21" s="612"/>
      <c r="BK21" s="613"/>
      <c r="BL21" s="614">
        <v>0.2</v>
      </c>
      <c r="BM21" s="614"/>
      <c r="BN21" s="614"/>
      <c r="BO21" s="614"/>
      <c r="BP21" s="615" t="s">
        <v>136</v>
      </c>
      <c r="BQ21" s="615"/>
      <c r="BR21" s="615"/>
      <c r="BS21" s="615"/>
      <c r="BT21" s="615"/>
      <c r="BU21" s="615"/>
      <c r="BV21" s="615"/>
      <c r="BW21" s="619"/>
      <c r="BY21" s="623" t="s">
        <v>247</v>
      </c>
      <c r="BZ21" s="624"/>
      <c r="CA21" s="624"/>
      <c r="CB21" s="624"/>
      <c r="CC21" s="624"/>
      <c r="CD21" s="624"/>
      <c r="CE21" s="624"/>
      <c r="CF21" s="624"/>
      <c r="CG21" s="624"/>
      <c r="CH21" s="624"/>
      <c r="CI21" s="624"/>
      <c r="CJ21" s="624"/>
      <c r="CK21" s="624"/>
      <c r="CL21" s="625"/>
      <c r="CM21" s="611">
        <v>99349</v>
      </c>
      <c r="CN21" s="612"/>
      <c r="CO21" s="612"/>
      <c r="CP21" s="612"/>
      <c r="CQ21" s="612"/>
      <c r="CR21" s="612"/>
      <c r="CS21" s="612"/>
      <c r="CT21" s="613"/>
      <c r="CU21" s="616">
        <v>0</v>
      </c>
      <c r="CV21" s="617"/>
      <c r="CW21" s="617"/>
      <c r="CX21" s="622"/>
      <c r="CY21" s="620" t="s">
        <v>118</v>
      </c>
      <c r="CZ21" s="612"/>
      <c r="DA21" s="612"/>
      <c r="DB21" s="612"/>
      <c r="DC21" s="612"/>
      <c r="DD21" s="612"/>
      <c r="DE21" s="612"/>
      <c r="DF21" s="612"/>
      <c r="DG21" s="612"/>
      <c r="DH21" s="612"/>
      <c r="DI21" s="612"/>
      <c r="DJ21" s="612"/>
      <c r="DK21" s="613"/>
      <c r="DL21" s="620">
        <v>99349</v>
      </c>
      <c r="DM21" s="612"/>
      <c r="DN21" s="612"/>
      <c r="DO21" s="612"/>
      <c r="DP21" s="612"/>
      <c r="DQ21" s="612"/>
      <c r="DR21" s="612"/>
      <c r="DS21" s="612"/>
      <c r="DT21" s="612"/>
      <c r="DU21" s="612"/>
      <c r="DV21" s="612"/>
      <c r="DW21" s="612"/>
      <c r="DX21" s="621"/>
    </row>
    <row r="22" spans="2:128" ht="11.25" customHeight="1" x14ac:dyDescent="0.2">
      <c r="B22" s="608" t="s">
        <v>248</v>
      </c>
      <c r="C22" s="609"/>
      <c r="D22" s="609"/>
      <c r="E22" s="609"/>
      <c r="F22" s="609"/>
      <c r="G22" s="609"/>
      <c r="H22" s="609"/>
      <c r="I22" s="609"/>
      <c r="J22" s="609"/>
      <c r="K22" s="609"/>
      <c r="L22" s="609"/>
      <c r="M22" s="609"/>
      <c r="N22" s="609"/>
      <c r="O22" s="609"/>
      <c r="P22" s="609"/>
      <c r="Q22" s="610"/>
      <c r="R22" s="611">
        <v>2990998</v>
      </c>
      <c r="S22" s="612"/>
      <c r="T22" s="612"/>
      <c r="U22" s="612"/>
      <c r="V22" s="612"/>
      <c r="W22" s="612"/>
      <c r="X22" s="612"/>
      <c r="Y22" s="613"/>
      <c r="Z22" s="616">
        <v>0.7</v>
      </c>
      <c r="AA22" s="617"/>
      <c r="AB22" s="617"/>
      <c r="AC22" s="622"/>
      <c r="AD22" s="620" t="s">
        <v>209</v>
      </c>
      <c r="AE22" s="612"/>
      <c r="AF22" s="612"/>
      <c r="AG22" s="612"/>
      <c r="AH22" s="612"/>
      <c r="AI22" s="612"/>
      <c r="AJ22" s="612"/>
      <c r="AK22" s="613"/>
      <c r="AL22" s="616" t="s">
        <v>209</v>
      </c>
      <c r="AM22" s="617"/>
      <c r="AN22" s="617"/>
      <c r="AO22" s="618"/>
      <c r="AP22" s="623" t="s">
        <v>249</v>
      </c>
      <c r="AQ22" s="624"/>
      <c r="AR22" s="624"/>
      <c r="AS22" s="624"/>
      <c r="AT22" s="624"/>
      <c r="AU22" s="624"/>
      <c r="AV22" s="624"/>
      <c r="AW22" s="624"/>
      <c r="AX22" s="624"/>
      <c r="AY22" s="624"/>
      <c r="AZ22" s="624"/>
      <c r="BA22" s="624"/>
      <c r="BB22" s="624"/>
      <c r="BC22" s="625"/>
      <c r="BD22" s="611">
        <v>778588</v>
      </c>
      <c r="BE22" s="612"/>
      <c r="BF22" s="612"/>
      <c r="BG22" s="612"/>
      <c r="BH22" s="612"/>
      <c r="BI22" s="612"/>
      <c r="BJ22" s="612"/>
      <c r="BK22" s="613"/>
      <c r="BL22" s="614">
        <v>0.6</v>
      </c>
      <c r="BM22" s="614"/>
      <c r="BN22" s="614"/>
      <c r="BO22" s="614"/>
      <c r="BP22" s="615" t="s">
        <v>136</v>
      </c>
      <c r="BQ22" s="615"/>
      <c r="BR22" s="615"/>
      <c r="BS22" s="615"/>
      <c r="BT22" s="615"/>
      <c r="BU22" s="615"/>
      <c r="BV22" s="615"/>
      <c r="BW22" s="619"/>
      <c r="BY22" s="623" t="s">
        <v>250</v>
      </c>
      <c r="BZ22" s="624"/>
      <c r="CA22" s="624"/>
      <c r="CB22" s="624"/>
      <c r="CC22" s="624"/>
      <c r="CD22" s="624"/>
      <c r="CE22" s="624"/>
      <c r="CF22" s="624"/>
      <c r="CG22" s="624"/>
      <c r="CH22" s="624"/>
      <c r="CI22" s="624"/>
      <c r="CJ22" s="624"/>
      <c r="CK22" s="624"/>
      <c r="CL22" s="625"/>
      <c r="CM22" s="611">
        <v>544016</v>
      </c>
      <c r="CN22" s="612"/>
      <c r="CO22" s="612"/>
      <c r="CP22" s="612"/>
      <c r="CQ22" s="612"/>
      <c r="CR22" s="612"/>
      <c r="CS22" s="612"/>
      <c r="CT22" s="613"/>
      <c r="CU22" s="616">
        <v>0.1</v>
      </c>
      <c r="CV22" s="617"/>
      <c r="CW22" s="617"/>
      <c r="CX22" s="622"/>
      <c r="CY22" s="620" t="s">
        <v>136</v>
      </c>
      <c r="CZ22" s="612"/>
      <c r="DA22" s="612"/>
      <c r="DB22" s="612"/>
      <c r="DC22" s="612"/>
      <c r="DD22" s="612"/>
      <c r="DE22" s="612"/>
      <c r="DF22" s="612"/>
      <c r="DG22" s="612"/>
      <c r="DH22" s="612"/>
      <c r="DI22" s="612"/>
      <c r="DJ22" s="612"/>
      <c r="DK22" s="613"/>
      <c r="DL22" s="620">
        <v>544016</v>
      </c>
      <c r="DM22" s="612"/>
      <c r="DN22" s="612"/>
      <c r="DO22" s="612"/>
      <c r="DP22" s="612"/>
      <c r="DQ22" s="612"/>
      <c r="DR22" s="612"/>
      <c r="DS22" s="612"/>
      <c r="DT22" s="612"/>
      <c r="DU22" s="612"/>
      <c r="DV22" s="612"/>
      <c r="DW22" s="612"/>
      <c r="DX22" s="621"/>
    </row>
    <row r="23" spans="2:128" ht="11.25" customHeight="1" x14ac:dyDescent="0.2">
      <c r="B23" s="608" t="s">
        <v>251</v>
      </c>
      <c r="C23" s="609"/>
      <c r="D23" s="609"/>
      <c r="E23" s="609"/>
      <c r="F23" s="609"/>
      <c r="G23" s="609"/>
      <c r="H23" s="609"/>
      <c r="I23" s="609"/>
      <c r="J23" s="609"/>
      <c r="K23" s="609"/>
      <c r="L23" s="609"/>
      <c r="M23" s="609"/>
      <c r="N23" s="609"/>
      <c r="O23" s="609"/>
      <c r="P23" s="609"/>
      <c r="Q23" s="610"/>
      <c r="R23" s="611">
        <v>7089</v>
      </c>
      <c r="S23" s="612"/>
      <c r="T23" s="612"/>
      <c r="U23" s="612"/>
      <c r="V23" s="612"/>
      <c r="W23" s="612"/>
      <c r="X23" s="612"/>
      <c r="Y23" s="613"/>
      <c r="Z23" s="616">
        <v>0</v>
      </c>
      <c r="AA23" s="617"/>
      <c r="AB23" s="617"/>
      <c r="AC23" s="622"/>
      <c r="AD23" s="620" t="s">
        <v>136</v>
      </c>
      <c r="AE23" s="612"/>
      <c r="AF23" s="612"/>
      <c r="AG23" s="612"/>
      <c r="AH23" s="612"/>
      <c r="AI23" s="612"/>
      <c r="AJ23" s="612"/>
      <c r="AK23" s="613"/>
      <c r="AL23" s="616" t="s">
        <v>209</v>
      </c>
      <c r="AM23" s="617"/>
      <c r="AN23" s="617"/>
      <c r="AO23" s="618"/>
      <c r="AP23" s="623" t="s">
        <v>252</v>
      </c>
      <c r="AQ23" s="624"/>
      <c r="AR23" s="624"/>
      <c r="AS23" s="624"/>
      <c r="AT23" s="624"/>
      <c r="AU23" s="624"/>
      <c r="AV23" s="624"/>
      <c r="AW23" s="624"/>
      <c r="AX23" s="624"/>
      <c r="AY23" s="624"/>
      <c r="AZ23" s="624"/>
      <c r="BA23" s="624"/>
      <c r="BB23" s="624"/>
      <c r="BC23" s="625"/>
      <c r="BD23" s="611">
        <v>8199076</v>
      </c>
      <c r="BE23" s="612"/>
      <c r="BF23" s="612"/>
      <c r="BG23" s="612"/>
      <c r="BH23" s="612"/>
      <c r="BI23" s="612"/>
      <c r="BJ23" s="612"/>
      <c r="BK23" s="613"/>
      <c r="BL23" s="614">
        <v>6.4</v>
      </c>
      <c r="BM23" s="614"/>
      <c r="BN23" s="614"/>
      <c r="BO23" s="614"/>
      <c r="BP23" s="615" t="s">
        <v>136</v>
      </c>
      <c r="BQ23" s="615"/>
      <c r="BR23" s="615"/>
      <c r="BS23" s="615"/>
      <c r="BT23" s="615"/>
      <c r="BU23" s="615"/>
      <c r="BV23" s="615"/>
      <c r="BW23" s="619"/>
      <c r="BY23" s="623" t="s">
        <v>253</v>
      </c>
      <c r="BZ23" s="624"/>
      <c r="CA23" s="624"/>
      <c r="CB23" s="624"/>
      <c r="CC23" s="624"/>
      <c r="CD23" s="624"/>
      <c r="CE23" s="624"/>
      <c r="CF23" s="624"/>
      <c r="CG23" s="624"/>
      <c r="CH23" s="624"/>
      <c r="CI23" s="624"/>
      <c r="CJ23" s="624"/>
      <c r="CK23" s="624"/>
      <c r="CL23" s="625"/>
      <c r="CM23" s="611">
        <v>303584</v>
      </c>
      <c r="CN23" s="612"/>
      <c r="CO23" s="612"/>
      <c r="CP23" s="612"/>
      <c r="CQ23" s="612"/>
      <c r="CR23" s="612"/>
      <c r="CS23" s="612"/>
      <c r="CT23" s="613"/>
      <c r="CU23" s="616">
        <v>0.1</v>
      </c>
      <c r="CV23" s="617"/>
      <c r="CW23" s="617"/>
      <c r="CX23" s="622"/>
      <c r="CY23" s="620" t="s">
        <v>209</v>
      </c>
      <c r="CZ23" s="612"/>
      <c r="DA23" s="612"/>
      <c r="DB23" s="612"/>
      <c r="DC23" s="612"/>
      <c r="DD23" s="612"/>
      <c r="DE23" s="612"/>
      <c r="DF23" s="612"/>
      <c r="DG23" s="612"/>
      <c r="DH23" s="612"/>
      <c r="DI23" s="612"/>
      <c r="DJ23" s="612"/>
      <c r="DK23" s="613"/>
      <c r="DL23" s="620">
        <v>303584</v>
      </c>
      <c r="DM23" s="612"/>
      <c r="DN23" s="612"/>
      <c r="DO23" s="612"/>
      <c r="DP23" s="612"/>
      <c r="DQ23" s="612"/>
      <c r="DR23" s="612"/>
      <c r="DS23" s="612"/>
      <c r="DT23" s="612"/>
      <c r="DU23" s="612"/>
      <c r="DV23" s="612"/>
      <c r="DW23" s="612"/>
      <c r="DX23" s="621"/>
    </row>
    <row r="24" spans="2:128" ht="11.25" customHeight="1" x14ac:dyDescent="0.2">
      <c r="B24" s="608" t="s">
        <v>254</v>
      </c>
      <c r="C24" s="609"/>
      <c r="D24" s="609"/>
      <c r="E24" s="609"/>
      <c r="F24" s="609"/>
      <c r="G24" s="609"/>
      <c r="H24" s="609"/>
      <c r="I24" s="609"/>
      <c r="J24" s="609"/>
      <c r="K24" s="609"/>
      <c r="L24" s="609"/>
      <c r="M24" s="609"/>
      <c r="N24" s="609"/>
      <c r="O24" s="609"/>
      <c r="P24" s="609"/>
      <c r="Q24" s="610"/>
      <c r="R24" s="611">
        <v>268776356</v>
      </c>
      <c r="S24" s="612"/>
      <c r="T24" s="612"/>
      <c r="U24" s="612"/>
      <c r="V24" s="612"/>
      <c r="W24" s="612"/>
      <c r="X24" s="612"/>
      <c r="Y24" s="613"/>
      <c r="Z24" s="616">
        <v>60.2</v>
      </c>
      <c r="AA24" s="617"/>
      <c r="AB24" s="617"/>
      <c r="AC24" s="622"/>
      <c r="AD24" s="620">
        <v>238243061</v>
      </c>
      <c r="AE24" s="612"/>
      <c r="AF24" s="612"/>
      <c r="AG24" s="612"/>
      <c r="AH24" s="612"/>
      <c r="AI24" s="612"/>
      <c r="AJ24" s="612"/>
      <c r="AK24" s="613"/>
      <c r="AL24" s="616">
        <v>99.4</v>
      </c>
      <c r="AM24" s="617"/>
      <c r="AN24" s="617"/>
      <c r="AO24" s="618"/>
      <c r="AP24" s="623" t="s">
        <v>255</v>
      </c>
      <c r="AQ24" s="624"/>
      <c r="AR24" s="624"/>
      <c r="AS24" s="624"/>
      <c r="AT24" s="624"/>
      <c r="AU24" s="624"/>
      <c r="AV24" s="624"/>
      <c r="AW24" s="624"/>
      <c r="AX24" s="624"/>
      <c r="AY24" s="624"/>
      <c r="AZ24" s="624"/>
      <c r="BA24" s="624"/>
      <c r="BB24" s="624"/>
      <c r="BC24" s="625"/>
      <c r="BD24" s="611">
        <v>12472330</v>
      </c>
      <c r="BE24" s="612"/>
      <c r="BF24" s="612"/>
      <c r="BG24" s="612"/>
      <c r="BH24" s="612"/>
      <c r="BI24" s="612"/>
      <c r="BJ24" s="612"/>
      <c r="BK24" s="613"/>
      <c r="BL24" s="614">
        <v>9.8000000000000007</v>
      </c>
      <c r="BM24" s="614"/>
      <c r="BN24" s="614"/>
      <c r="BO24" s="614"/>
      <c r="BP24" s="615" t="s">
        <v>136</v>
      </c>
      <c r="BQ24" s="615"/>
      <c r="BR24" s="615"/>
      <c r="BS24" s="615"/>
      <c r="BT24" s="615"/>
      <c r="BU24" s="615"/>
      <c r="BV24" s="615"/>
      <c r="BW24" s="619"/>
      <c r="BY24" s="623" t="s">
        <v>256</v>
      </c>
      <c r="BZ24" s="624"/>
      <c r="CA24" s="624"/>
      <c r="CB24" s="624"/>
      <c r="CC24" s="624"/>
      <c r="CD24" s="624"/>
      <c r="CE24" s="624"/>
      <c r="CF24" s="624"/>
      <c r="CG24" s="624"/>
      <c r="CH24" s="624"/>
      <c r="CI24" s="624"/>
      <c r="CJ24" s="624"/>
      <c r="CK24" s="624"/>
      <c r="CL24" s="625"/>
      <c r="CM24" s="611" t="s">
        <v>209</v>
      </c>
      <c r="CN24" s="612"/>
      <c r="CO24" s="612"/>
      <c r="CP24" s="612"/>
      <c r="CQ24" s="612"/>
      <c r="CR24" s="612"/>
      <c r="CS24" s="612"/>
      <c r="CT24" s="613"/>
      <c r="CU24" s="616" t="s">
        <v>136</v>
      </c>
      <c r="CV24" s="617"/>
      <c r="CW24" s="617"/>
      <c r="CX24" s="622"/>
      <c r="CY24" s="620" t="s">
        <v>209</v>
      </c>
      <c r="CZ24" s="612"/>
      <c r="DA24" s="612"/>
      <c r="DB24" s="612"/>
      <c r="DC24" s="612"/>
      <c r="DD24" s="612"/>
      <c r="DE24" s="612"/>
      <c r="DF24" s="612"/>
      <c r="DG24" s="612"/>
      <c r="DH24" s="612"/>
      <c r="DI24" s="612"/>
      <c r="DJ24" s="612"/>
      <c r="DK24" s="613"/>
      <c r="DL24" s="620" t="s">
        <v>209</v>
      </c>
      <c r="DM24" s="612"/>
      <c r="DN24" s="612"/>
      <c r="DO24" s="612"/>
      <c r="DP24" s="612"/>
      <c r="DQ24" s="612"/>
      <c r="DR24" s="612"/>
      <c r="DS24" s="612"/>
      <c r="DT24" s="612"/>
      <c r="DU24" s="612"/>
      <c r="DV24" s="612"/>
      <c r="DW24" s="612"/>
      <c r="DX24" s="621"/>
    </row>
    <row r="25" spans="2:128" ht="11.25" customHeight="1" x14ac:dyDescent="0.2">
      <c r="B25" s="608" t="s">
        <v>257</v>
      </c>
      <c r="C25" s="609"/>
      <c r="D25" s="609"/>
      <c r="E25" s="609"/>
      <c r="F25" s="609"/>
      <c r="G25" s="609"/>
      <c r="H25" s="609"/>
      <c r="I25" s="609"/>
      <c r="J25" s="609"/>
      <c r="K25" s="609"/>
      <c r="L25" s="609"/>
      <c r="M25" s="609"/>
      <c r="N25" s="609"/>
      <c r="O25" s="609"/>
      <c r="P25" s="609"/>
      <c r="Q25" s="610"/>
      <c r="R25" s="611">
        <v>172164</v>
      </c>
      <c r="S25" s="612"/>
      <c r="T25" s="612"/>
      <c r="U25" s="612"/>
      <c r="V25" s="612"/>
      <c r="W25" s="612"/>
      <c r="X25" s="612"/>
      <c r="Y25" s="613"/>
      <c r="Z25" s="616">
        <v>0</v>
      </c>
      <c r="AA25" s="617"/>
      <c r="AB25" s="617"/>
      <c r="AC25" s="622"/>
      <c r="AD25" s="620">
        <v>172164</v>
      </c>
      <c r="AE25" s="612"/>
      <c r="AF25" s="612"/>
      <c r="AG25" s="612"/>
      <c r="AH25" s="612"/>
      <c r="AI25" s="612"/>
      <c r="AJ25" s="612"/>
      <c r="AK25" s="613"/>
      <c r="AL25" s="616">
        <v>0.1</v>
      </c>
      <c r="AM25" s="617"/>
      <c r="AN25" s="617"/>
      <c r="AO25" s="618"/>
      <c r="AP25" s="623" t="s">
        <v>258</v>
      </c>
      <c r="AQ25" s="624"/>
      <c r="AR25" s="624"/>
      <c r="AS25" s="624"/>
      <c r="AT25" s="624"/>
      <c r="AU25" s="624"/>
      <c r="AV25" s="624"/>
      <c r="AW25" s="624"/>
      <c r="AX25" s="624"/>
      <c r="AY25" s="624"/>
      <c r="AZ25" s="624"/>
      <c r="BA25" s="624"/>
      <c r="BB25" s="624"/>
      <c r="BC25" s="625"/>
      <c r="BD25" s="611">
        <v>2217</v>
      </c>
      <c r="BE25" s="612"/>
      <c r="BF25" s="612"/>
      <c r="BG25" s="612"/>
      <c r="BH25" s="612"/>
      <c r="BI25" s="612"/>
      <c r="BJ25" s="612"/>
      <c r="BK25" s="613"/>
      <c r="BL25" s="614">
        <v>0</v>
      </c>
      <c r="BM25" s="614"/>
      <c r="BN25" s="614"/>
      <c r="BO25" s="614"/>
      <c r="BP25" s="615" t="s">
        <v>136</v>
      </c>
      <c r="BQ25" s="615"/>
      <c r="BR25" s="615"/>
      <c r="BS25" s="615"/>
      <c r="BT25" s="615"/>
      <c r="BU25" s="615"/>
      <c r="BV25" s="615"/>
      <c r="BW25" s="619"/>
      <c r="BY25" s="623" t="s">
        <v>259</v>
      </c>
      <c r="BZ25" s="624"/>
      <c r="CA25" s="624"/>
      <c r="CB25" s="624"/>
      <c r="CC25" s="624"/>
      <c r="CD25" s="624"/>
      <c r="CE25" s="624"/>
      <c r="CF25" s="624"/>
      <c r="CG25" s="624"/>
      <c r="CH25" s="624"/>
      <c r="CI25" s="624"/>
      <c r="CJ25" s="624"/>
      <c r="CK25" s="624"/>
      <c r="CL25" s="625"/>
      <c r="CM25" s="611">
        <v>14093234</v>
      </c>
      <c r="CN25" s="612"/>
      <c r="CO25" s="612"/>
      <c r="CP25" s="612"/>
      <c r="CQ25" s="612"/>
      <c r="CR25" s="612"/>
      <c r="CS25" s="612"/>
      <c r="CT25" s="613"/>
      <c r="CU25" s="616">
        <v>3.2</v>
      </c>
      <c r="CV25" s="617"/>
      <c r="CW25" s="617"/>
      <c r="CX25" s="622"/>
      <c r="CY25" s="620" t="s">
        <v>209</v>
      </c>
      <c r="CZ25" s="612"/>
      <c r="DA25" s="612"/>
      <c r="DB25" s="612"/>
      <c r="DC25" s="612"/>
      <c r="DD25" s="612"/>
      <c r="DE25" s="612"/>
      <c r="DF25" s="612"/>
      <c r="DG25" s="612"/>
      <c r="DH25" s="612"/>
      <c r="DI25" s="612"/>
      <c r="DJ25" s="612"/>
      <c r="DK25" s="613"/>
      <c r="DL25" s="620">
        <v>14093234</v>
      </c>
      <c r="DM25" s="612"/>
      <c r="DN25" s="612"/>
      <c r="DO25" s="612"/>
      <c r="DP25" s="612"/>
      <c r="DQ25" s="612"/>
      <c r="DR25" s="612"/>
      <c r="DS25" s="612"/>
      <c r="DT25" s="612"/>
      <c r="DU25" s="612"/>
      <c r="DV25" s="612"/>
      <c r="DW25" s="612"/>
      <c r="DX25" s="621"/>
    </row>
    <row r="26" spans="2:128" ht="11.25" customHeight="1" x14ac:dyDescent="0.2">
      <c r="B26" s="608" t="s">
        <v>260</v>
      </c>
      <c r="C26" s="609"/>
      <c r="D26" s="609"/>
      <c r="E26" s="609"/>
      <c r="F26" s="609"/>
      <c r="G26" s="609"/>
      <c r="H26" s="609"/>
      <c r="I26" s="609"/>
      <c r="J26" s="609"/>
      <c r="K26" s="609"/>
      <c r="L26" s="609"/>
      <c r="M26" s="609"/>
      <c r="N26" s="609"/>
      <c r="O26" s="609"/>
      <c r="P26" s="609"/>
      <c r="Q26" s="610"/>
      <c r="R26" s="611">
        <v>13014018</v>
      </c>
      <c r="S26" s="612"/>
      <c r="T26" s="612"/>
      <c r="U26" s="612"/>
      <c r="V26" s="612"/>
      <c r="W26" s="612"/>
      <c r="X26" s="612"/>
      <c r="Y26" s="613"/>
      <c r="Z26" s="616">
        <v>2.9</v>
      </c>
      <c r="AA26" s="617"/>
      <c r="AB26" s="617"/>
      <c r="AC26" s="622"/>
      <c r="AD26" s="620" t="s">
        <v>209</v>
      </c>
      <c r="AE26" s="612"/>
      <c r="AF26" s="612"/>
      <c r="AG26" s="612"/>
      <c r="AH26" s="612"/>
      <c r="AI26" s="612"/>
      <c r="AJ26" s="612"/>
      <c r="AK26" s="613"/>
      <c r="AL26" s="616" t="s">
        <v>209</v>
      </c>
      <c r="AM26" s="617"/>
      <c r="AN26" s="617"/>
      <c r="AO26" s="618"/>
      <c r="AP26" s="623" t="s">
        <v>261</v>
      </c>
      <c r="AQ26" s="624"/>
      <c r="AR26" s="624"/>
      <c r="AS26" s="624"/>
      <c r="AT26" s="624"/>
      <c r="AU26" s="624"/>
      <c r="AV26" s="624"/>
      <c r="AW26" s="624"/>
      <c r="AX26" s="624"/>
      <c r="AY26" s="624"/>
      <c r="AZ26" s="624"/>
      <c r="BA26" s="624"/>
      <c r="BB26" s="624"/>
      <c r="BC26" s="625"/>
      <c r="BD26" s="611" t="s">
        <v>136</v>
      </c>
      <c r="BE26" s="612"/>
      <c r="BF26" s="612"/>
      <c r="BG26" s="612"/>
      <c r="BH26" s="612"/>
      <c r="BI26" s="612"/>
      <c r="BJ26" s="612"/>
      <c r="BK26" s="613"/>
      <c r="BL26" s="614" t="s">
        <v>118</v>
      </c>
      <c r="BM26" s="614"/>
      <c r="BN26" s="614"/>
      <c r="BO26" s="614"/>
      <c r="BP26" s="615" t="s">
        <v>209</v>
      </c>
      <c r="BQ26" s="615"/>
      <c r="BR26" s="615"/>
      <c r="BS26" s="615"/>
      <c r="BT26" s="615"/>
      <c r="BU26" s="615"/>
      <c r="BV26" s="615"/>
      <c r="BW26" s="619"/>
      <c r="BY26" s="623" t="s">
        <v>262</v>
      </c>
      <c r="BZ26" s="624"/>
      <c r="CA26" s="624"/>
      <c r="CB26" s="624"/>
      <c r="CC26" s="624"/>
      <c r="CD26" s="624"/>
      <c r="CE26" s="624"/>
      <c r="CF26" s="624"/>
      <c r="CG26" s="624"/>
      <c r="CH26" s="624"/>
      <c r="CI26" s="624"/>
      <c r="CJ26" s="624"/>
      <c r="CK26" s="624"/>
      <c r="CL26" s="625"/>
      <c r="CM26" s="611">
        <v>163744</v>
      </c>
      <c r="CN26" s="612"/>
      <c r="CO26" s="612"/>
      <c r="CP26" s="612"/>
      <c r="CQ26" s="612"/>
      <c r="CR26" s="612"/>
      <c r="CS26" s="612"/>
      <c r="CT26" s="613"/>
      <c r="CU26" s="616">
        <v>0</v>
      </c>
      <c r="CV26" s="617"/>
      <c r="CW26" s="617"/>
      <c r="CX26" s="622"/>
      <c r="CY26" s="620" t="s">
        <v>136</v>
      </c>
      <c r="CZ26" s="612"/>
      <c r="DA26" s="612"/>
      <c r="DB26" s="612"/>
      <c r="DC26" s="612"/>
      <c r="DD26" s="612"/>
      <c r="DE26" s="612"/>
      <c r="DF26" s="612"/>
      <c r="DG26" s="612"/>
      <c r="DH26" s="612"/>
      <c r="DI26" s="612"/>
      <c r="DJ26" s="612"/>
      <c r="DK26" s="613"/>
      <c r="DL26" s="620">
        <v>163744</v>
      </c>
      <c r="DM26" s="612"/>
      <c r="DN26" s="612"/>
      <c r="DO26" s="612"/>
      <c r="DP26" s="612"/>
      <c r="DQ26" s="612"/>
      <c r="DR26" s="612"/>
      <c r="DS26" s="612"/>
      <c r="DT26" s="612"/>
      <c r="DU26" s="612"/>
      <c r="DV26" s="612"/>
      <c r="DW26" s="612"/>
      <c r="DX26" s="621"/>
    </row>
    <row r="27" spans="2:128" ht="11.25" customHeight="1" x14ac:dyDescent="0.2">
      <c r="B27" s="608" t="s">
        <v>263</v>
      </c>
      <c r="C27" s="609"/>
      <c r="D27" s="609"/>
      <c r="E27" s="609"/>
      <c r="F27" s="609"/>
      <c r="G27" s="609"/>
      <c r="H27" s="609"/>
      <c r="I27" s="609"/>
      <c r="J27" s="609"/>
      <c r="K27" s="609"/>
      <c r="L27" s="609"/>
      <c r="M27" s="609"/>
      <c r="N27" s="609"/>
      <c r="O27" s="609"/>
      <c r="P27" s="609"/>
      <c r="Q27" s="610"/>
      <c r="R27" s="611">
        <v>4133581</v>
      </c>
      <c r="S27" s="612"/>
      <c r="T27" s="612"/>
      <c r="U27" s="612"/>
      <c r="V27" s="612"/>
      <c r="W27" s="612"/>
      <c r="X27" s="612"/>
      <c r="Y27" s="613"/>
      <c r="Z27" s="616">
        <v>0.9</v>
      </c>
      <c r="AA27" s="617"/>
      <c r="AB27" s="617"/>
      <c r="AC27" s="622"/>
      <c r="AD27" s="620">
        <v>955421</v>
      </c>
      <c r="AE27" s="612"/>
      <c r="AF27" s="612"/>
      <c r="AG27" s="612"/>
      <c r="AH27" s="612"/>
      <c r="AI27" s="612"/>
      <c r="AJ27" s="612"/>
      <c r="AK27" s="613"/>
      <c r="AL27" s="616">
        <v>0.4</v>
      </c>
      <c r="AM27" s="617"/>
      <c r="AN27" s="617"/>
      <c r="AO27" s="618"/>
      <c r="AP27" s="623" t="s">
        <v>264</v>
      </c>
      <c r="AQ27" s="624"/>
      <c r="AR27" s="624"/>
      <c r="AS27" s="624"/>
      <c r="AT27" s="624"/>
      <c r="AU27" s="624"/>
      <c r="AV27" s="624"/>
      <c r="AW27" s="624"/>
      <c r="AX27" s="624"/>
      <c r="AY27" s="624"/>
      <c r="AZ27" s="624"/>
      <c r="BA27" s="624"/>
      <c r="BB27" s="624"/>
      <c r="BC27" s="625"/>
      <c r="BD27" s="611">
        <v>11129249</v>
      </c>
      <c r="BE27" s="612"/>
      <c r="BF27" s="612"/>
      <c r="BG27" s="612"/>
      <c r="BH27" s="612"/>
      <c r="BI27" s="612"/>
      <c r="BJ27" s="612"/>
      <c r="BK27" s="613"/>
      <c r="BL27" s="614">
        <v>8.6999999999999993</v>
      </c>
      <c r="BM27" s="614"/>
      <c r="BN27" s="614"/>
      <c r="BO27" s="614"/>
      <c r="BP27" s="615" t="s">
        <v>136</v>
      </c>
      <c r="BQ27" s="615"/>
      <c r="BR27" s="615"/>
      <c r="BS27" s="615"/>
      <c r="BT27" s="615"/>
      <c r="BU27" s="615"/>
      <c r="BV27" s="615"/>
      <c r="BW27" s="619"/>
      <c r="BY27" s="623" t="s">
        <v>265</v>
      </c>
      <c r="BZ27" s="624"/>
      <c r="CA27" s="624"/>
      <c r="CB27" s="624"/>
      <c r="CC27" s="624"/>
      <c r="CD27" s="624"/>
      <c r="CE27" s="624"/>
      <c r="CF27" s="624"/>
      <c r="CG27" s="624"/>
      <c r="CH27" s="624"/>
      <c r="CI27" s="624"/>
      <c r="CJ27" s="624"/>
      <c r="CK27" s="624"/>
      <c r="CL27" s="625"/>
      <c r="CM27" s="611" t="s">
        <v>136</v>
      </c>
      <c r="CN27" s="612"/>
      <c r="CO27" s="612"/>
      <c r="CP27" s="612"/>
      <c r="CQ27" s="612"/>
      <c r="CR27" s="612"/>
      <c r="CS27" s="612"/>
      <c r="CT27" s="613"/>
      <c r="CU27" s="616" t="s">
        <v>136</v>
      </c>
      <c r="CV27" s="617"/>
      <c r="CW27" s="617"/>
      <c r="CX27" s="622"/>
      <c r="CY27" s="620" t="s">
        <v>209</v>
      </c>
      <c r="CZ27" s="612"/>
      <c r="DA27" s="612"/>
      <c r="DB27" s="612"/>
      <c r="DC27" s="612"/>
      <c r="DD27" s="612"/>
      <c r="DE27" s="612"/>
      <c r="DF27" s="612"/>
      <c r="DG27" s="612"/>
      <c r="DH27" s="612"/>
      <c r="DI27" s="612"/>
      <c r="DJ27" s="612"/>
      <c r="DK27" s="613"/>
      <c r="DL27" s="620" t="s">
        <v>136</v>
      </c>
      <c r="DM27" s="612"/>
      <c r="DN27" s="612"/>
      <c r="DO27" s="612"/>
      <c r="DP27" s="612"/>
      <c r="DQ27" s="612"/>
      <c r="DR27" s="612"/>
      <c r="DS27" s="612"/>
      <c r="DT27" s="612"/>
      <c r="DU27" s="612"/>
      <c r="DV27" s="612"/>
      <c r="DW27" s="612"/>
      <c r="DX27" s="621"/>
    </row>
    <row r="28" spans="2:128" ht="11.25" customHeight="1" x14ac:dyDescent="0.2">
      <c r="B28" s="608" t="s">
        <v>266</v>
      </c>
      <c r="C28" s="609"/>
      <c r="D28" s="609"/>
      <c r="E28" s="609"/>
      <c r="F28" s="609"/>
      <c r="G28" s="609"/>
      <c r="H28" s="609"/>
      <c r="I28" s="609"/>
      <c r="J28" s="609"/>
      <c r="K28" s="609"/>
      <c r="L28" s="609"/>
      <c r="M28" s="609"/>
      <c r="N28" s="609"/>
      <c r="O28" s="609"/>
      <c r="P28" s="609"/>
      <c r="Q28" s="610"/>
      <c r="R28" s="611">
        <v>1370913</v>
      </c>
      <c r="S28" s="612"/>
      <c r="T28" s="612"/>
      <c r="U28" s="612"/>
      <c r="V28" s="612"/>
      <c r="W28" s="612"/>
      <c r="X28" s="612"/>
      <c r="Y28" s="613"/>
      <c r="Z28" s="616">
        <v>0.3</v>
      </c>
      <c r="AA28" s="617"/>
      <c r="AB28" s="617"/>
      <c r="AC28" s="622"/>
      <c r="AD28" s="620">
        <v>138995</v>
      </c>
      <c r="AE28" s="612"/>
      <c r="AF28" s="612"/>
      <c r="AG28" s="612"/>
      <c r="AH28" s="612"/>
      <c r="AI28" s="612"/>
      <c r="AJ28" s="612"/>
      <c r="AK28" s="613"/>
      <c r="AL28" s="616">
        <v>0.1</v>
      </c>
      <c r="AM28" s="617"/>
      <c r="AN28" s="617"/>
      <c r="AO28" s="618"/>
      <c r="AP28" s="623" t="s">
        <v>267</v>
      </c>
      <c r="AQ28" s="624"/>
      <c r="AR28" s="624"/>
      <c r="AS28" s="624"/>
      <c r="AT28" s="624"/>
      <c r="AU28" s="624"/>
      <c r="AV28" s="624"/>
      <c r="AW28" s="624"/>
      <c r="AX28" s="624"/>
      <c r="AY28" s="624"/>
      <c r="AZ28" s="624"/>
      <c r="BA28" s="624"/>
      <c r="BB28" s="624"/>
      <c r="BC28" s="625"/>
      <c r="BD28" s="611">
        <v>10068</v>
      </c>
      <c r="BE28" s="612"/>
      <c r="BF28" s="612"/>
      <c r="BG28" s="612"/>
      <c r="BH28" s="612"/>
      <c r="BI28" s="612"/>
      <c r="BJ28" s="612"/>
      <c r="BK28" s="613"/>
      <c r="BL28" s="614">
        <v>0</v>
      </c>
      <c r="BM28" s="614"/>
      <c r="BN28" s="614"/>
      <c r="BO28" s="614"/>
      <c r="BP28" s="615" t="s">
        <v>136</v>
      </c>
      <c r="BQ28" s="615"/>
      <c r="BR28" s="615"/>
      <c r="BS28" s="615"/>
      <c r="BT28" s="615"/>
      <c r="BU28" s="615"/>
      <c r="BV28" s="615"/>
      <c r="BW28" s="619"/>
      <c r="BY28" s="623" t="s">
        <v>268</v>
      </c>
      <c r="BZ28" s="624"/>
      <c r="CA28" s="624"/>
      <c r="CB28" s="624"/>
      <c r="CC28" s="624"/>
      <c r="CD28" s="624"/>
      <c r="CE28" s="624"/>
      <c r="CF28" s="624"/>
      <c r="CG28" s="624"/>
      <c r="CH28" s="624"/>
      <c r="CI28" s="624"/>
      <c r="CJ28" s="624"/>
      <c r="CK28" s="624"/>
      <c r="CL28" s="625"/>
      <c r="CM28" s="611">
        <v>492192</v>
      </c>
      <c r="CN28" s="612"/>
      <c r="CO28" s="612"/>
      <c r="CP28" s="612"/>
      <c r="CQ28" s="612"/>
      <c r="CR28" s="612"/>
      <c r="CS28" s="612"/>
      <c r="CT28" s="613"/>
      <c r="CU28" s="616">
        <v>0.1</v>
      </c>
      <c r="CV28" s="617"/>
      <c r="CW28" s="617"/>
      <c r="CX28" s="622"/>
      <c r="CY28" s="620" t="s">
        <v>136</v>
      </c>
      <c r="CZ28" s="612"/>
      <c r="DA28" s="612"/>
      <c r="DB28" s="612"/>
      <c r="DC28" s="612"/>
      <c r="DD28" s="612"/>
      <c r="DE28" s="612"/>
      <c r="DF28" s="612"/>
      <c r="DG28" s="612"/>
      <c r="DH28" s="612"/>
      <c r="DI28" s="612"/>
      <c r="DJ28" s="612"/>
      <c r="DK28" s="613"/>
      <c r="DL28" s="620">
        <v>492192</v>
      </c>
      <c r="DM28" s="612"/>
      <c r="DN28" s="612"/>
      <c r="DO28" s="612"/>
      <c r="DP28" s="612"/>
      <c r="DQ28" s="612"/>
      <c r="DR28" s="612"/>
      <c r="DS28" s="612"/>
      <c r="DT28" s="612"/>
      <c r="DU28" s="612"/>
      <c r="DV28" s="612"/>
      <c r="DW28" s="612"/>
      <c r="DX28" s="621"/>
    </row>
    <row r="29" spans="2:128" ht="11.25" customHeight="1" x14ac:dyDescent="0.2">
      <c r="B29" s="608" t="s">
        <v>269</v>
      </c>
      <c r="C29" s="609"/>
      <c r="D29" s="609"/>
      <c r="E29" s="609"/>
      <c r="F29" s="609"/>
      <c r="G29" s="609"/>
      <c r="H29" s="609"/>
      <c r="I29" s="609"/>
      <c r="J29" s="609"/>
      <c r="K29" s="609"/>
      <c r="L29" s="609"/>
      <c r="M29" s="609"/>
      <c r="N29" s="609"/>
      <c r="O29" s="609"/>
      <c r="P29" s="609"/>
      <c r="Q29" s="610"/>
      <c r="R29" s="611">
        <v>71725016</v>
      </c>
      <c r="S29" s="612"/>
      <c r="T29" s="612"/>
      <c r="U29" s="612"/>
      <c r="V29" s="612"/>
      <c r="W29" s="612"/>
      <c r="X29" s="612"/>
      <c r="Y29" s="613"/>
      <c r="Z29" s="616">
        <v>16.100000000000001</v>
      </c>
      <c r="AA29" s="617"/>
      <c r="AB29" s="617"/>
      <c r="AC29" s="622"/>
      <c r="AD29" s="620" t="s">
        <v>136</v>
      </c>
      <c r="AE29" s="612"/>
      <c r="AF29" s="612"/>
      <c r="AG29" s="612"/>
      <c r="AH29" s="612"/>
      <c r="AI29" s="612"/>
      <c r="AJ29" s="612"/>
      <c r="AK29" s="613"/>
      <c r="AL29" s="616" t="s">
        <v>118</v>
      </c>
      <c r="AM29" s="617"/>
      <c r="AN29" s="617"/>
      <c r="AO29" s="618"/>
      <c r="AP29" s="623" t="s">
        <v>270</v>
      </c>
      <c r="AQ29" s="624"/>
      <c r="AR29" s="624"/>
      <c r="AS29" s="624"/>
      <c r="AT29" s="624"/>
      <c r="AU29" s="624"/>
      <c r="AV29" s="624"/>
      <c r="AW29" s="624"/>
      <c r="AX29" s="624"/>
      <c r="AY29" s="624"/>
      <c r="AZ29" s="624"/>
      <c r="BA29" s="624"/>
      <c r="BB29" s="624"/>
      <c r="BC29" s="625"/>
      <c r="BD29" s="611">
        <v>10068</v>
      </c>
      <c r="BE29" s="612"/>
      <c r="BF29" s="612"/>
      <c r="BG29" s="612"/>
      <c r="BH29" s="612"/>
      <c r="BI29" s="612"/>
      <c r="BJ29" s="612"/>
      <c r="BK29" s="613"/>
      <c r="BL29" s="614">
        <v>0</v>
      </c>
      <c r="BM29" s="614"/>
      <c r="BN29" s="614"/>
      <c r="BO29" s="614"/>
      <c r="BP29" s="615" t="s">
        <v>136</v>
      </c>
      <c r="BQ29" s="615"/>
      <c r="BR29" s="615"/>
      <c r="BS29" s="615"/>
      <c r="BT29" s="615"/>
      <c r="BU29" s="615"/>
      <c r="BV29" s="615"/>
      <c r="BW29" s="619"/>
      <c r="BY29" s="623" t="s">
        <v>271</v>
      </c>
      <c r="BZ29" s="626"/>
      <c r="CA29" s="626"/>
      <c r="CB29" s="626"/>
      <c r="CC29" s="626"/>
      <c r="CD29" s="626"/>
      <c r="CE29" s="626"/>
      <c r="CF29" s="626"/>
      <c r="CG29" s="626"/>
      <c r="CH29" s="626"/>
      <c r="CI29" s="626"/>
      <c r="CJ29" s="626"/>
      <c r="CK29" s="626"/>
      <c r="CL29" s="625"/>
      <c r="CM29" s="611" t="s">
        <v>209</v>
      </c>
      <c r="CN29" s="612"/>
      <c r="CO29" s="612"/>
      <c r="CP29" s="612"/>
      <c r="CQ29" s="612"/>
      <c r="CR29" s="612"/>
      <c r="CS29" s="612"/>
      <c r="CT29" s="613"/>
      <c r="CU29" s="616" t="s">
        <v>136</v>
      </c>
      <c r="CV29" s="617"/>
      <c r="CW29" s="617"/>
      <c r="CX29" s="622"/>
      <c r="CY29" s="620" t="s">
        <v>136</v>
      </c>
      <c r="CZ29" s="612"/>
      <c r="DA29" s="612"/>
      <c r="DB29" s="612"/>
      <c r="DC29" s="612"/>
      <c r="DD29" s="612"/>
      <c r="DE29" s="612"/>
      <c r="DF29" s="612"/>
      <c r="DG29" s="612"/>
      <c r="DH29" s="612"/>
      <c r="DI29" s="612"/>
      <c r="DJ29" s="612"/>
      <c r="DK29" s="613"/>
      <c r="DL29" s="620" t="s">
        <v>136</v>
      </c>
      <c r="DM29" s="612"/>
      <c r="DN29" s="612"/>
      <c r="DO29" s="612"/>
      <c r="DP29" s="612"/>
      <c r="DQ29" s="612"/>
      <c r="DR29" s="612"/>
      <c r="DS29" s="612"/>
      <c r="DT29" s="612"/>
      <c r="DU29" s="612"/>
      <c r="DV29" s="612"/>
      <c r="DW29" s="612"/>
      <c r="DX29" s="621"/>
    </row>
    <row r="30" spans="2:128" ht="11.25" customHeight="1" x14ac:dyDescent="0.2">
      <c r="B30" s="608" t="s">
        <v>272</v>
      </c>
      <c r="C30" s="609"/>
      <c r="D30" s="609"/>
      <c r="E30" s="609"/>
      <c r="F30" s="609"/>
      <c r="G30" s="609"/>
      <c r="H30" s="609"/>
      <c r="I30" s="609"/>
      <c r="J30" s="609"/>
      <c r="K30" s="609"/>
      <c r="L30" s="609"/>
      <c r="M30" s="609"/>
      <c r="N30" s="609"/>
      <c r="O30" s="609"/>
      <c r="P30" s="609"/>
      <c r="Q30" s="610"/>
      <c r="R30" s="611" t="s">
        <v>118</v>
      </c>
      <c r="S30" s="612"/>
      <c r="T30" s="612"/>
      <c r="U30" s="612"/>
      <c r="V30" s="612"/>
      <c r="W30" s="612"/>
      <c r="X30" s="612"/>
      <c r="Y30" s="613"/>
      <c r="Z30" s="616" t="s">
        <v>209</v>
      </c>
      <c r="AA30" s="617"/>
      <c r="AB30" s="617"/>
      <c r="AC30" s="622"/>
      <c r="AD30" s="620" t="s">
        <v>209</v>
      </c>
      <c r="AE30" s="612"/>
      <c r="AF30" s="612"/>
      <c r="AG30" s="612"/>
      <c r="AH30" s="612"/>
      <c r="AI30" s="612"/>
      <c r="AJ30" s="612"/>
      <c r="AK30" s="613"/>
      <c r="AL30" s="616" t="s">
        <v>136</v>
      </c>
      <c r="AM30" s="617"/>
      <c r="AN30" s="617"/>
      <c r="AO30" s="618"/>
      <c r="AP30" s="623" t="s">
        <v>273</v>
      </c>
      <c r="AQ30" s="624"/>
      <c r="AR30" s="624"/>
      <c r="AS30" s="624"/>
      <c r="AT30" s="624"/>
      <c r="AU30" s="624"/>
      <c r="AV30" s="624"/>
      <c r="AW30" s="624"/>
      <c r="AX30" s="624"/>
      <c r="AY30" s="624"/>
      <c r="AZ30" s="624"/>
      <c r="BA30" s="624"/>
      <c r="BB30" s="624"/>
      <c r="BC30" s="625"/>
      <c r="BD30" s="611">
        <v>10068</v>
      </c>
      <c r="BE30" s="612"/>
      <c r="BF30" s="612"/>
      <c r="BG30" s="612"/>
      <c r="BH30" s="612"/>
      <c r="BI30" s="612"/>
      <c r="BJ30" s="612"/>
      <c r="BK30" s="613"/>
      <c r="BL30" s="614">
        <v>0</v>
      </c>
      <c r="BM30" s="614"/>
      <c r="BN30" s="614"/>
      <c r="BO30" s="614"/>
      <c r="BP30" s="615" t="s">
        <v>136</v>
      </c>
      <c r="BQ30" s="615"/>
      <c r="BR30" s="615"/>
      <c r="BS30" s="615"/>
      <c r="BT30" s="615"/>
      <c r="BU30" s="615"/>
      <c r="BV30" s="615"/>
      <c r="BW30" s="619"/>
      <c r="BY30" s="623" t="s">
        <v>274</v>
      </c>
      <c r="BZ30" s="626"/>
      <c r="CA30" s="626"/>
      <c r="CB30" s="626"/>
      <c r="CC30" s="626"/>
      <c r="CD30" s="626"/>
      <c r="CE30" s="626"/>
      <c r="CF30" s="626"/>
      <c r="CG30" s="626"/>
      <c r="CH30" s="626"/>
      <c r="CI30" s="626"/>
      <c r="CJ30" s="626"/>
      <c r="CK30" s="626"/>
      <c r="CL30" s="625"/>
      <c r="CM30" s="611">
        <v>159989</v>
      </c>
      <c r="CN30" s="612"/>
      <c r="CO30" s="612"/>
      <c r="CP30" s="612"/>
      <c r="CQ30" s="612"/>
      <c r="CR30" s="612"/>
      <c r="CS30" s="612"/>
      <c r="CT30" s="613"/>
      <c r="CU30" s="616">
        <v>0</v>
      </c>
      <c r="CV30" s="617"/>
      <c r="CW30" s="617"/>
      <c r="CX30" s="622"/>
      <c r="CY30" s="620" t="s">
        <v>136</v>
      </c>
      <c r="CZ30" s="612"/>
      <c r="DA30" s="612"/>
      <c r="DB30" s="612"/>
      <c r="DC30" s="612"/>
      <c r="DD30" s="612"/>
      <c r="DE30" s="612"/>
      <c r="DF30" s="612"/>
      <c r="DG30" s="612"/>
      <c r="DH30" s="612"/>
      <c r="DI30" s="612"/>
      <c r="DJ30" s="612"/>
      <c r="DK30" s="613"/>
      <c r="DL30" s="620">
        <v>159989</v>
      </c>
      <c r="DM30" s="612"/>
      <c r="DN30" s="612"/>
      <c r="DO30" s="612"/>
      <c r="DP30" s="612"/>
      <c r="DQ30" s="612"/>
      <c r="DR30" s="612"/>
      <c r="DS30" s="612"/>
      <c r="DT30" s="612"/>
      <c r="DU30" s="612"/>
      <c r="DV30" s="612"/>
      <c r="DW30" s="612"/>
      <c r="DX30" s="621"/>
    </row>
    <row r="31" spans="2:128" ht="11.25" customHeight="1" x14ac:dyDescent="0.2">
      <c r="B31" s="608" t="s">
        <v>275</v>
      </c>
      <c r="C31" s="609"/>
      <c r="D31" s="609"/>
      <c r="E31" s="609"/>
      <c r="F31" s="609"/>
      <c r="G31" s="609"/>
      <c r="H31" s="609"/>
      <c r="I31" s="609"/>
      <c r="J31" s="609"/>
      <c r="K31" s="609"/>
      <c r="L31" s="609"/>
      <c r="M31" s="609"/>
      <c r="N31" s="609"/>
      <c r="O31" s="609"/>
      <c r="P31" s="609"/>
      <c r="Q31" s="610"/>
      <c r="R31" s="611">
        <v>994604</v>
      </c>
      <c r="S31" s="612"/>
      <c r="T31" s="612"/>
      <c r="U31" s="612"/>
      <c r="V31" s="612"/>
      <c r="W31" s="612"/>
      <c r="X31" s="612"/>
      <c r="Y31" s="613"/>
      <c r="Z31" s="616">
        <v>0.2</v>
      </c>
      <c r="AA31" s="617"/>
      <c r="AB31" s="617"/>
      <c r="AC31" s="622"/>
      <c r="AD31" s="620">
        <v>266547</v>
      </c>
      <c r="AE31" s="612"/>
      <c r="AF31" s="612"/>
      <c r="AG31" s="612"/>
      <c r="AH31" s="612"/>
      <c r="AI31" s="612"/>
      <c r="AJ31" s="612"/>
      <c r="AK31" s="613"/>
      <c r="AL31" s="616">
        <v>0.1</v>
      </c>
      <c r="AM31" s="617"/>
      <c r="AN31" s="617"/>
      <c r="AO31" s="618"/>
      <c r="AP31" s="623" t="s">
        <v>276</v>
      </c>
      <c r="AQ31" s="624"/>
      <c r="AR31" s="624"/>
      <c r="AS31" s="624"/>
      <c r="AT31" s="624"/>
      <c r="AU31" s="624"/>
      <c r="AV31" s="624"/>
      <c r="AW31" s="624"/>
      <c r="AX31" s="624"/>
      <c r="AY31" s="624"/>
      <c r="AZ31" s="624"/>
      <c r="BA31" s="624"/>
      <c r="BB31" s="624"/>
      <c r="BC31" s="625"/>
      <c r="BD31" s="611" t="s">
        <v>136</v>
      </c>
      <c r="BE31" s="612"/>
      <c r="BF31" s="612"/>
      <c r="BG31" s="612"/>
      <c r="BH31" s="612"/>
      <c r="BI31" s="612"/>
      <c r="BJ31" s="612"/>
      <c r="BK31" s="613"/>
      <c r="BL31" s="614" t="s">
        <v>209</v>
      </c>
      <c r="BM31" s="614"/>
      <c r="BN31" s="614"/>
      <c r="BO31" s="614"/>
      <c r="BP31" s="615" t="s">
        <v>118</v>
      </c>
      <c r="BQ31" s="615"/>
      <c r="BR31" s="615"/>
      <c r="BS31" s="615"/>
      <c r="BT31" s="615"/>
      <c r="BU31" s="615"/>
      <c r="BV31" s="615"/>
      <c r="BW31" s="619"/>
      <c r="BY31" s="608" t="s">
        <v>277</v>
      </c>
      <c r="BZ31" s="609"/>
      <c r="CA31" s="609"/>
      <c r="CB31" s="609"/>
      <c r="CC31" s="609"/>
      <c r="CD31" s="609"/>
      <c r="CE31" s="609"/>
      <c r="CF31" s="609"/>
      <c r="CG31" s="609"/>
      <c r="CH31" s="609"/>
      <c r="CI31" s="609"/>
      <c r="CJ31" s="609"/>
      <c r="CK31" s="609"/>
      <c r="CL31" s="610"/>
      <c r="CM31" s="611" t="s">
        <v>136</v>
      </c>
      <c r="CN31" s="612"/>
      <c r="CO31" s="612"/>
      <c r="CP31" s="612"/>
      <c r="CQ31" s="612"/>
      <c r="CR31" s="612"/>
      <c r="CS31" s="612"/>
      <c r="CT31" s="613"/>
      <c r="CU31" s="616" t="s">
        <v>209</v>
      </c>
      <c r="CV31" s="617"/>
      <c r="CW31" s="617"/>
      <c r="CX31" s="622"/>
      <c r="CY31" s="620" t="s">
        <v>209</v>
      </c>
      <c r="CZ31" s="612"/>
      <c r="DA31" s="612"/>
      <c r="DB31" s="612"/>
      <c r="DC31" s="612"/>
      <c r="DD31" s="612"/>
      <c r="DE31" s="612"/>
      <c r="DF31" s="612"/>
      <c r="DG31" s="612"/>
      <c r="DH31" s="612"/>
      <c r="DI31" s="612"/>
      <c r="DJ31" s="612"/>
      <c r="DK31" s="613"/>
      <c r="DL31" s="620" t="s">
        <v>209</v>
      </c>
      <c r="DM31" s="612"/>
      <c r="DN31" s="612"/>
      <c r="DO31" s="612"/>
      <c r="DP31" s="612"/>
      <c r="DQ31" s="612"/>
      <c r="DR31" s="612"/>
      <c r="DS31" s="612"/>
      <c r="DT31" s="612"/>
      <c r="DU31" s="612"/>
      <c r="DV31" s="612"/>
      <c r="DW31" s="612"/>
      <c r="DX31" s="621"/>
    </row>
    <row r="32" spans="2:128" ht="11.25" customHeight="1" x14ac:dyDescent="0.2">
      <c r="B32" s="608" t="s">
        <v>278</v>
      </c>
      <c r="C32" s="609"/>
      <c r="D32" s="609"/>
      <c r="E32" s="609"/>
      <c r="F32" s="609"/>
      <c r="G32" s="609"/>
      <c r="H32" s="609"/>
      <c r="I32" s="609"/>
      <c r="J32" s="609"/>
      <c r="K32" s="609"/>
      <c r="L32" s="609"/>
      <c r="M32" s="609"/>
      <c r="N32" s="609"/>
      <c r="O32" s="609"/>
      <c r="P32" s="609"/>
      <c r="Q32" s="610"/>
      <c r="R32" s="611">
        <v>158130</v>
      </c>
      <c r="S32" s="612"/>
      <c r="T32" s="612"/>
      <c r="U32" s="612"/>
      <c r="V32" s="612"/>
      <c r="W32" s="612"/>
      <c r="X32" s="612"/>
      <c r="Y32" s="613"/>
      <c r="Z32" s="616">
        <v>0</v>
      </c>
      <c r="AA32" s="617"/>
      <c r="AB32" s="617"/>
      <c r="AC32" s="622"/>
      <c r="AD32" s="620" t="s">
        <v>136</v>
      </c>
      <c r="AE32" s="612"/>
      <c r="AF32" s="612"/>
      <c r="AG32" s="612"/>
      <c r="AH32" s="612"/>
      <c r="AI32" s="612"/>
      <c r="AJ32" s="612"/>
      <c r="AK32" s="613"/>
      <c r="AL32" s="616" t="s">
        <v>136</v>
      </c>
      <c r="AM32" s="617"/>
      <c r="AN32" s="617"/>
      <c r="AO32" s="618"/>
      <c r="AP32" s="623" t="s">
        <v>279</v>
      </c>
      <c r="AQ32" s="624"/>
      <c r="AR32" s="624"/>
      <c r="AS32" s="624"/>
      <c r="AT32" s="624"/>
      <c r="AU32" s="624"/>
      <c r="AV32" s="624"/>
      <c r="AW32" s="624"/>
      <c r="AX32" s="624"/>
      <c r="AY32" s="624"/>
      <c r="AZ32" s="624"/>
      <c r="BA32" s="624"/>
      <c r="BB32" s="624"/>
      <c r="BC32" s="625"/>
      <c r="BD32" s="611" t="s">
        <v>209</v>
      </c>
      <c r="BE32" s="612"/>
      <c r="BF32" s="612"/>
      <c r="BG32" s="612"/>
      <c r="BH32" s="612"/>
      <c r="BI32" s="612"/>
      <c r="BJ32" s="612"/>
      <c r="BK32" s="613"/>
      <c r="BL32" s="614" t="s">
        <v>136</v>
      </c>
      <c r="BM32" s="614"/>
      <c r="BN32" s="614"/>
      <c r="BO32" s="614"/>
      <c r="BP32" s="615" t="s">
        <v>209</v>
      </c>
      <c r="BQ32" s="615"/>
      <c r="BR32" s="615"/>
      <c r="BS32" s="615"/>
      <c r="BT32" s="615"/>
      <c r="BU32" s="615"/>
      <c r="BV32" s="615"/>
      <c r="BW32" s="619"/>
      <c r="BY32" s="627" t="s">
        <v>280</v>
      </c>
      <c r="BZ32" s="628"/>
      <c r="CA32" s="628"/>
      <c r="CB32" s="628"/>
      <c r="CC32" s="628"/>
      <c r="CD32" s="628"/>
      <c r="CE32" s="628"/>
      <c r="CF32" s="628"/>
      <c r="CG32" s="628"/>
      <c r="CH32" s="628"/>
      <c r="CI32" s="628"/>
      <c r="CJ32" s="628"/>
      <c r="CK32" s="628"/>
      <c r="CL32" s="629"/>
      <c r="CM32" s="611">
        <v>437322620</v>
      </c>
      <c r="CN32" s="612"/>
      <c r="CO32" s="612"/>
      <c r="CP32" s="612"/>
      <c r="CQ32" s="612"/>
      <c r="CR32" s="612"/>
      <c r="CS32" s="612"/>
      <c r="CT32" s="613"/>
      <c r="CU32" s="633">
        <v>100</v>
      </c>
      <c r="CV32" s="634"/>
      <c r="CW32" s="634"/>
      <c r="CX32" s="635"/>
      <c r="CY32" s="620">
        <v>110219585</v>
      </c>
      <c r="CZ32" s="612"/>
      <c r="DA32" s="612"/>
      <c r="DB32" s="612"/>
      <c r="DC32" s="612"/>
      <c r="DD32" s="612"/>
      <c r="DE32" s="612"/>
      <c r="DF32" s="612"/>
      <c r="DG32" s="612"/>
      <c r="DH32" s="612"/>
      <c r="DI32" s="612"/>
      <c r="DJ32" s="612"/>
      <c r="DK32" s="613"/>
      <c r="DL32" s="620">
        <v>299108453</v>
      </c>
      <c r="DM32" s="612"/>
      <c r="DN32" s="612"/>
      <c r="DO32" s="612"/>
      <c r="DP32" s="612"/>
      <c r="DQ32" s="612"/>
      <c r="DR32" s="612"/>
      <c r="DS32" s="612"/>
      <c r="DT32" s="612"/>
      <c r="DU32" s="612"/>
      <c r="DV32" s="612"/>
      <c r="DW32" s="612"/>
      <c r="DX32" s="621"/>
    </row>
    <row r="33" spans="2:128" ht="11.25" customHeight="1" x14ac:dyDescent="0.2">
      <c r="B33" s="608" t="s">
        <v>281</v>
      </c>
      <c r="C33" s="609"/>
      <c r="D33" s="609"/>
      <c r="E33" s="609"/>
      <c r="F33" s="609"/>
      <c r="G33" s="609"/>
      <c r="H33" s="609"/>
      <c r="I33" s="609"/>
      <c r="J33" s="609"/>
      <c r="K33" s="609"/>
      <c r="L33" s="609"/>
      <c r="M33" s="609"/>
      <c r="N33" s="609"/>
      <c r="O33" s="609"/>
      <c r="P33" s="609"/>
      <c r="Q33" s="610"/>
      <c r="R33" s="611">
        <v>2691476</v>
      </c>
      <c r="S33" s="612"/>
      <c r="T33" s="612"/>
      <c r="U33" s="612"/>
      <c r="V33" s="612"/>
      <c r="W33" s="612"/>
      <c r="X33" s="612"/>
      <c r="Y33" s="613"/>
      <c r="Z33" s="616">
        <v>0.6</v>
      </c>
      <c r="AA33" s="617"/>
      <c r="AB33" s="617"/>
      <c r="AC33" s="622"/>
      <c r="AD33" s="620" t="s">
        <v>136</v>
      </c>
      <c r="AE33" s="612"/>
      <c r="AF33" s="612"/>
      <c r="AG33" s="612"/>
      <c r="AH33" s="612"/>
      <c r="AI33" s="612"/>
      <c r="AJ33" s="612"/>
      <c r="AK33" s="613"/>
      <c r="AL33" s="616" t="s">
        <v>136</v>
      </c>
      <c r="AM33" s="617"/>
      <c r="AN33" s="617"/>
      <c r="AO33" s="618"/>
      <c r="AP33" s="608" t="s">
        <v>154</v>
      </c>
      <c r="AQ33" s="609"/>
      <c r="AR33" s="609"/>
      <c r="AS33" s="609"/>
      <c r="AT33" s="609"/>
      <c r="AU33" s="609"/>
      <c r="AV33" s="609"/>
      <c r="AW33" s="609"/>
      <c r="AX33" s="609"/>
      <c r="AY33" s="609"/>
      <c r="AZ33" s="609"/>
      <c r="BA33" s="609"/>
      <c r="BB33" s="609"/>
      <c r="BC33" s="610"/>
      <c r="BD33" s="611">
        <v>127593681</v>
      </c>
      <c r="BE33" s="612"/>
      <c r="BF33" s="612"/>
      <c r="BG33" s="612"/>
      <c r="BH33" s="612"/>
      <c r="BI33" s="612"/>
      <c r="BJ33" s="612"/>
      <c r="BK33" s="613"/>
      <c r="BL33" s="614">
        <v>100</v>
      </c>
      <c r="BM33" s="614"/>
      <c r="BN33" s="614"/>
      <c r="BO33" s="614"/>
      <c r="BP33" s="615">
        <v>549851</v>
      </c>
      <c r="BQ33" s="615"/>
      <c r="BR33" s="615"/>
      <c r="BS33" s="615"/>
      <c r="BT33" s="615"/>
      <c r="BU33" s="615"/>
      <c r="BV33" s="615"/>
      <c r="BW33" s="619"/>
      <c r="BY33" s="593" t="s">
        <v>282</v>
      </c>
      <c r="BZ33" s="594"/>
      <c r="CA33" s="594"/>
      <c r="CB33" s="594"/>
      <c r="CC33" s="594"/>
      <c r="CD33" s="594"/>
      <c r="CE33" s="594"/>
      <c r="CF33" s="594"/>
      <c r="CG33" s="594"/>
      <c r="CH33" s="594"/>
      <c r="CI33" s="594"/>
      <c r="CJ33" s="594"/>
      <c r="CK33" s="594"/>
      <c r="CL33" s="594"/>
      <c r="CM33" s="594"/>
      <c r="CN33" s="594"/>
      <c r="CO33" s="594"/>
      <c r="CP33" s="594"/>
      <c r="CQ33" s="594"/>
      <c r="CR33" s="594"/>
      <c r="CS33" s="594"/>
      <c r="CT33" s="594"/>
      <c r="CU33" s="594"/>
      <c r="CV33" s="594"/>
      <c r="CW33" s="594"/>
      <c r="CX33" s="594"/>
      <c r="CY33" s="594"/>
      <c r="CZ33" s="594"/>
      <c r="DA33" s="594"/>
      <c r="DB33" s="594"/>
      <c r="DC33" s="594"/>
      <c r="DD33" s="594"/>
      <c r="DE33" s="594"/>
      <c r="DF33" s="594"/>
      <c r="DG33" s="594"/>
      <c r="DH33" s="594"/>
      <c r="DI33" s="594"/>
      <c r="DJ33" s="594"/>
      <c r="DK33" s="594"/>
      <c r="DL33" s="594"/>
      <c r="DM33" s="594"/>
      <c r="DN33" s="594"/>
      <c r="DO33" s="594"/>
      <c r="DP33" s="594"/>
      <c r="DQ33" s="594"/>
      <c r="DR33" s="594"/>
      <c r="DS33" s="594"/>
      <c r="DT33" s="594"/>
      <c r="DU33" s="594"/>
      <c r="DV33" s="594"/>
      <c r="DW33" s="594"/>
      <c r="DX33" s="595"/>
    </row>
    <row r="34" spans="2:128" ht="11.25" customHeight="1" x14ac:dyDescent="0.2">
      <c r="B34" s="608" t="s">
        <v>283</v>
      </c>
      <c r="C34" s="609"/>
      <c r="D34" s="609"/>
      <c r="E34" s="609"/>
      <c r="F34" s="609"/>
      <c r="G34" s="609"/>
      <c r="H34" s="609"/>
      <c r="I34" s="609"/>
      <c r="J34" s="609"/>
      <c r="K34" s="609"/>
      <c r="L34" s="609"/>
      <c r="M34" s="609"/>
      <c r="N34" s="609"/>
      <c r="O34" s="609"/>
      <c r="P34" s="609"/>
      <c r="Q34" s="610"/>
      <c r="R34" s="611">
        <v>6904571</v>
      </c>
      <c r="S34" s="612"/>
      <c r="T34" s="612"/>
      <c r="U34" s="612"/>
      <c r="V34" s="612"/>
      <c r="W34" s="612"/>
      <c r="X34" s="612"/>
      <c r="Y34" s="613"/>
      <c r="Z34" s="616">
        <v>1.5</v>
      </c>
      <c r="AA34" s="617"/>
      <c r="AB34" s="617"/>
      <c r="AC34" s="622"/>
      <c r="AD34" s="620" t="s">
        <v>136</v>
      </c>
      <c r="AE34" s="612"/>
      <c r="AF34" s="612"/>
      <c r="AG34" s="612"/>
      <c r="AH34" s="612"/>
      <c r="AI34" s="612"/>
      <c r="AJ34" s="612"/>
      <c r="AK34" s="613"/>
      <c r="AL34" s="616" t="s">
        <v>118</v>
      </c>
      <c r="AM34" s="617"/>
      <c r="AN34" s="617"/>
      <c r="AO34" s="618"/>
      <c r="AP34" s="623"/>
      <c r="AQ34" s="624"/>
      <c r="AR34" s="624"/>
      <c r="AS34" s="624"/>
      <c r="AT34" s="624"/>
      <c r="AU34" s="624"/>
      <c r="AV34" s="624"/>
      <c r="AW34" s="624"/>
      <c r="AX34" s="624"/>
      <c r="AY34" s="624"/>
      <c r="AZ34" s="624"/>
      <c r="BA34" s="624"/>
      <c r="BB34" s="624"/>
      <c r="BC34" s="625"/>
      <c r="BD34" s="611"/>
      <c r="BE34" s="612"/>
      <c r="BF34" s="612"/>
      <c r="BG34" s="612"/>
      <c r="BH34" s="612"/>
      <c r="BI34" s="612"/>
      <c r="BJ34" s="612"/>
      <c r="BK34" s="613"/>
      <c r="BL34" s="614"/>
      <c r="BM34" s="614"/>
      <c r="BN34" s="614"/>
      <c r="BO34" s="614"/>
      <c r="BP34" s="615"/>
      <c r="BQ34" s="615"/>
      <c r="BR34" s="615"/>
      <c r="BS34" s="615"/>
      <c r="BT34" s="615"/>
      <c r="BU34" s="615"/>
      <c r="BV34" s="615"/>
      <c r="BW34" s="619"/>
      <c r="BY34" s="593" t="s">
        <v>190</v>
      </c>
      <c r="BZ34" s="594"/>
      <c r="CA34" s="594"/>
      <c r="CB34" s="594"/>
      <c r="CC34" s="594"/>
      <c r="CD34" s="594"/>
      <c r="CE34" s="594"/>
      <c r="CF34" s="594"/>
      <c r="CG34" s="594"/>
      <c r="CH34" s="594"/>
      <c r="CI34" s="594"/>
      <c r="CJ34" s="594"/>
      <c r="CK34" s="594"/>
      <c r="CL34" s="595"/>
      <c r="CM34" s="593" t="s">
        <v>284</v>
      </c>
      <c r="CN34" s="594"/>
      <c r="CO34" s="594"/>
      <c r="CP34" s="594"/>
      <c r="CQ34" s="594"/>
      <c r="CR34" s="594"/>
      <c r="CS34" s="594"/>
      <c r="CT34" s="595"/>
      <c r="CU34" s="593" t="s">
        <v>285</v>
      </c>
      <c r="CV34" s="594"/>
      <c r="CW34" s="594"/>
      <c r="CX34" s="595"/>
      <c r="CY34" s="593" t="s">
        <v>286</v>
      </c>
      <c r="CZ34" s="594"/>
      <c r="DA34" s="594"/>
      <c r="DB34" s="594"/>
      <c r="DC34" s="594"/>
      <c r="DD34" s="594"/>
      <c r="DE34" s="594"/>
      <c r="DF34" s="595"/>
      <c r="DG34" s="630" t="s">
        <v>287</v>
      </c>
      <c r="DH34" s="631"/>
      <c r="DI34" s="631"/>
      <c r="DJ34" s="631"/>
      <c r="DK34" s="631"/>
      <c r="DL34" s="631"/>
      <c r="DM34" s="631"/>
      <c r="DN34" s="631"/>
      <c r="DO34" s="631"/>
      <c r="DP34" s="631"/>
      <c r="DQ34" s="632"/>
      <c r="DR34" s="593" t="s">
        <v>288</v>
      </c>
      <c r="DS34" s="594"/>
      <c r="DT34" s="594"/>
      <c r="DU34" s="594"/>
      <c r="DV34" s="594"/>
      <c r="DW34" s="594"/>
      <c r="DX34" s="595"/>
    </row>
    <row r="35" spans="2:128" ht="11.25" customHeight="1" x14ac:dyDescent="0.2">
      <c r="B35" s="608" t="s">
        <v>289</v>
      </c>
      <c r="C35" s="609"/>
      <c r="D35" s="609"/>
      <c r="E35" s="609"/>
      <c r="F35" s="609"/>
      <c r="G35" s="609"/>
      <c r="H35" s="609"/>
      <c r="I35" s="609"/>
      <c r="J35" s="609"/>
      <c r="K35" s="609"/>
      <c r="L35" s="609"/>
      <c r="M35" s="609"/>
      <c r="N35" s="609"/>
      <c r="O35" s="609"/>
      <c r="P35" s="609"/>
      <c r="Q35" s="610"/>
      <c r="R35" s="611">
        <v>11258468</v>
      </c>
      <c r="S35" s="612"/>
      <c r="T35" s="612"/>
      <c r="U35" s="612"/>
      <c r="V35" s="612"/>
      <c r="W35" s="612"/>
      <c r="X35" s="612"/>
      <c r="Y35" s="613"/>
      <c r="Z35" s="616">
        <v>2.5</v>
      </c>
      <c r="AA35" s="617"/>
      <c r="AB35" s="617"/>
      <c r="AC35" s="622"/>
      <c r="AD35" s="620">
        <v>11509</v>
      </c>
      <c r="AE35" s="612"/>
      <c r="AF35" s="612"/>
      <c r="AG35" s="612"/>
      <c r="AH35" s="612"/>
      <c r="AI35" s="612"/>
      <c r="AJ35" s="612"/>
      <c r="AK35" s="613"/>
      <c r="AL35" s="616">
        <v>0</v>
      </c>
      <c r="AM35" s="617"/>
      <c r="AN35" s="617"/>
      <c r="AO35" s="618"/>
      <c r="AP35" s="623"/>
      <c r="AQ35" s="624"/>
      <c r="AR35" s="624"/>
      <c r="AS35" s="624"/>
      <c r="AT35" s="624"/>
      <c r="AU35" s="624"/>
      <c r="AV35" s="624"/>
      <c r="AW35" s="624"/>
      <c r="AX35" s="624"/>
      <c r="AY35" s="624"/>
      <c r="AZ35" s="624"/>
      <c r="BA35" s="624"/>
      <c r="BB35" s="624"/>
      <c r="BC35" s="625"/>
      <c r="BD35" s="611"/>
      <c r="BE35" s="612"/>
      <c r="BF35" s="612"/>
      <c r="BG35" s="612"/>
      <c r="BH35" s="612"/>
      <c r="BI35" s="612"/>
      <c r="BJ35" s="612"/>
      <c r="BK35" s="613"/>
      <c r="BL35" s="614"/>
      <c r="BM35" s="614"/>
      <c r="BN35" s="614"/>
      <c r="BO35" s="614"/>
      <c r="BP35" s="615"/>
      <c r="BQ35" s="615"/>
      <c r="BR35" s="615"/>
      <c r="BS35" s="615"/>
      <c r="BT35" s="615"/>
      <c r="BU35" s="615"/>
      <c r="BV35" s="615"/>
      <c r="BW35" s="619"/>
      <c r="BY35" s="597" t="s">
        <v>290</v>
      </c>
      <c r="BZ35" s="598"/>
      <c r="CA35" s="598"/>
      <c r="CB35" s="598"/>
      <c r="CC35" s="598"/>
      <c r="CD35" s="598"/>
      <c r="CE35" s="598"/>
      <c r="CF35" s="598"/>
      <c r="CG35" s="598"/>
      <c r="CH35" s="598"/>
      <c r="CI35" s="598"/>
      <c r="CJ35" s="598"/>
      <c r="CK35" s="598"/>
      <c r="CL35" s="599"/>
      <c r="CM35" s="600">
        <v>198741577</v>
      </c>
      <c r="CN35" s="601"/>
      <c r="CO35" s="601"/>
      <c r="CP35" s="601"/>
      <c r="CQ35" s="601"/>
      <c r="CR35" s="601"/>
      <c r="CS35" s="601"/>
      <c r="CT35" s="602"/>
      <c r="CU35" s="605">
        <v>45.4</v>
      </c>
      <c r="CV35" s="606"/>
      <c r="CW35" s="606"/>
      <c r="CX35" s="641"/>
      <c r="CY35" s="642">
        <v>179298309</v>
      </c>
      <c r="CZ35" s="601"/>
      <c r="DA35" s="601"/>
      <c r="DB35" s="601"/>
      <c r="DC35" s="601"/>
      <c r="DD35" s="601"/>
      <c r="DE35" s="601"/>
      <c r="DF35" s="602"/>
      <c r="DG35" s="642">
        <v>177869668</v>
      </c>
      <c r="DH35" s="601"/>
      <c r="DI35" s="601"/>
      <c r="DJ35" s="601"/>
      <c r="DK35" s="601"/>
      <c r="DL35" s="601"/>
      <c r="DM35" s="601"/>
      <c r="DN35" s="601"/>
      <c r="DO35" s="601"/>
      <c r="DP35" s="601"/>
      <c r="DQ35" s="602"/>
      <c r="DR35" s="605">
        <v>69.7</v>
      </c>
      <c r="DS35" s="606"/>
      <c r="DT35" s="606"/>
      <c r="DU35" s="606"/>
      <c r="DV35" s="606"/>
      <c r="DW35" s="606"/>
      <c r="DX35" s="607"/>
    </row>
    <row r="36" spans="2:128" ht="11.25" customHeight="1" x14ac:dyDescent="0.2">
      <c r="B36" s="608" t="s">
        <v>291</v>
      </c>
      <c r="C36" s="609"/>
      <c r="D36" s="609"/>
      <c r="E36" s="609"/>
      <c r="F36" s="609"/>
      <c r="G36" s="609"/>
      <c r="H36" s="609"/>
      <c r="I36" s="609"/>
      <c r="J36" s="609"/>
      <c r="K36" s="609"/>
      <c r="L36" s="609"/>
      <c r="M36" s="609"/>
      <c r="N36" s="609"/>
      <c r="O36" s="609"/>
      <c r="P36" s="609"/>
      <c r="Q36" s="610"/>
      <c r="R36" s="611">
        <v>64963700</v>
      </c>
      <c r="S36" s="612"/>
      <c r="T36" s="612"/>
      <c r="U36" s="612"/>
      <c r="V36" s="612"/>
      <c r="W36" s="612"/>
      <c r="X36" s="612"/>
      <c r="Y36" s="613"/>
      <c r="Z36" s="616">
        <v>14.6</v>
      </c>
      <c r="AA36" s="617"/>
      <c r="AB36" s="617"/>
      <c r="AC36" s="622"/>
      <c r="AD36" s="620" t="s">
        <v>209</v>
      </c>
      <c r="AE36" s="612"/>
      <c r="AF36" s="612"/>
      <c r="AG36" s="612"/>
      <c r="AH36" s="612"/>
      <c r="AI36" s="612"/>
      <c r="AJ36" s="612"/>
      <c r="AK36" s="613"/>
      <c r="AL36" s="616" t="s">
        <v>136</v>
      </c>
      <c r="AM36" s="617"/>
      <c r="AN36" s="617"/>
      <c r="AO36" s="618"/>
      <c r="AP36" s="623"/>
      <c r="AQ36" s="624"/>
      <c r="AR36" s="624"/>
      <c r="AS36" s="624"/>
      <c r="AT36" s="624"/>
      <c r="AU36" s="624"/>
      <c r="AV36" s="624"/>
      <c r="AW36" s="624"/>
      <c r="AX36" s="624"/>
      <c r="AY36" s="624"/>
      <c r="AZ36" s="624"/>
      <c r="BA36" s="624"/>
      <c r="BB36" s="624"/>
      <c r="BC36" s="625"/>
      <c r="BD36" s="611"/>
      <c r="BE36" s="612"/>
      <c r="BF36" s="612"/>
      <c r="BG36" s="612"/>
      <c r="BH36" s="612"/>
      <c r="BI36" s="612"/>
      <c r="BJ36" s="612"/>
      <c r="BK36" s="613"/>
      <c r="BL36" s="614"/>
      <c r="BM36" s="614"/>
      <c r="BN36" s="614"/>
      <c r="BO36" s="614"/>
      <c r="BP36" s="615"/>
      <c r="BQ36" s="615"/>
      <c r="BR36" s="615"/>
      <c r="BS36" s="615"/>
      <c r="BT36" s="615"/>
      <c r="BU36" s="615"/>
      <c r="BV36" s="615"/>
      <c r="BW36" s="619"/>
      <c r="BY36" s="608" t="s">
        <v>292</v>
      </c>
      <c r="BZ36" s="609"/>
      <c r="CA36" s="609"/>
      <c r="CB36" s="609"/>
      <c r="CC36" s="609"/>
      <c r="CD36" s="609"/>
      <c r="CE36" s="609"/>
      <c r="CF36" s="609"/>
      <c r="CG36" s="609"/>
      <c r="CH36" s="609"/>
      <c r="CI36" s="609"/>
      <c r="CJ36" s="609"/>
      <c r="CK36" s="609"/>
      <c r="CL36" s="610"/>
      <c r="CM36" s="611">
        <v>113089608</v>
      </c>
      <c r="CN36" s="636"/>
      <c r="CO36" s="636"/>
      <c r="CP36" s="636"/>
      <c r="CQ36" s="636"/>
      <c r="CR36" s="636"/>
      <c r="CS36" s="636"/>
      <c r="CT36" s="637"/>
      <c r="CU36" s="616">
        <v>25.9</v>
      </c>
      <c r="CV36" s="638"/>
      <c r="CW36" s="638"/>
      <c r="CX36" s="639"/>
      <c r="CY36" s="620">
        <v>97989797</v>
      </c>
      <c r="CZ36" s="636"/>
      <c r="DA36" s="636"/>
      <c r="DB36" s="636"/>
      <c r="DC36" s="636"/>
      <c r="DD36" s="636"/>
      <c r="DE36" s="636"/>
      <c r="DF36" s="637"/>
      <c r="DG36" s="620">
        <v>96562214</v>
      </c>
      <c r="DH36" s="636"/>
      <c r="DI36" s="636"/>
      <c r="DJ36" s="636"/>
      <c r="DK36" s="636"/>
      <c r="DL36" s="636"/>
      <c r="DM36" s="636"/>
      <c r="DN36" s="636"/>
      <c r="DO36" s="636"/>
      <c r="DP36" s="636"/>
      <c r="DQ36" s="637"/>
      <c r="DR36" s="616">
        <v>37.9</v>
      </c>
      <c r="DS36" s="638"/>
      <c r="DT36" s="638"/>
      <c r="DU36" s="638"/>
      <c r="DV36" s="638"/>
      <c r="DW36" s="638"/>
      <c r="DX36" s="640"/>
    </row>
    <row r="37" spans="2:128" ht="11.25" customHeight="1" x14ac:dyDescent="0.2">
      <c r="B37" s="608" t="s">
        <v>293</v>
      </c>
      <c r="C37" s="609"/>
      <c r="D37" s="609"/>
      <c r="E37" s="609"/>
      <c r="F37" s="609"/>
      <c r="G37" s="609"/>
      <c r="H37" s="609"/>
      <c r="I37" s="609"/>
      <c r="J37" s="609"/>
      <c r="K37" s="609"/>
      <c r="L37" s="609"/>
      <c r="M37" s="609"/>
      <c r="N37" s="609"/>
      <c r="O37" s="609"/>
      <c r="P37" s="609"/>
      <c r="Q37" s="610"/>
      <c r="R37" s="611" t="s">
        <v>136</v>
      </c>
      <c r="S37" s="612"/>
      <c r="T37" s="612"/>
      <c r="U37" s="612"/>
      <c r="V37" s="612"/>
      <c r="W37" s="612"/>
      <c r="X37" s="612"/>
      <c r="Y37" s="613"/>
      <c r="Z37" s="616" t="s">
        <v>118</v>
      </c>
      <c r="AA37" s="617"/>
      <c r="AB37" s="617"/>
      <c r="AC37" s="622"/>
      <c r="AD37" s="620" t="s">
        <v>209</v>
      </c>
      <c r="AE37" s="612"/>
      <c r="AF37" s="612"/>
      <c r="AG37" s="612"/>
      <c r="AH37" s="612"/>
      <c r="AI37" s="612"/>
      <c r="AJ37" s="612"/>
      <c r="AK37" s="613"/>
      <c r="AL37" s="616" t="s">
        <v>136</v>
      </c>
      <c r="AM37" s="617"/>
      <c r="AN37" s="617"/>
      <c r="AO37" s="618"/>
      <c r="AP37" s="623"/>
      <c r="AQ37" s="624"/>
      <c r="AR37" s="624"/>
      <c r="AS37" s="624"/>
      <c r="AT37" s="624"/>
      <c r="AU37" s="624"/>
      <c r="AV37" s="624"/>
      <c r="AW37" s="624"/>
      <c r="AX37" s="624"/>
      <c r="AY37" s="624"/>
      <c r="AZ37" s="624"/>
      <c r="BA37" s="624"/>
      <c r="BB37" s="624"/>
      <c r="BC37" s="625"/>
      <c r="BD37" s="611"/>
      <c r="BE37" s="612"/>
      <c r="BF37" s="612"/>
      <c r="BG37" s="612"/>
      <c r="BH37" s="612"/>
      <c r="BI37" s="612"/>
      <c r="BJ37" s="612"/>
      <c r="BK37" s="613"/>
      <c r="BL37" s="614"/>
      <c r="BM37" s="614"/>
      <c r="BN37" s="614"/>
      <c r="BO37" s="614"/>
      <c r="BP37" s="615"/>
      <c r="BQ37" s="615"/>
      <c r="BR37" s="615"/>
      <c r="BS37" s="615"/>
      <c r="BT37" s="615"/>
      <c r="BU37" s="615"/>
      <c r="BV37" s="615"/>
      <c r="BW37" s="619"/>
      <c r="BY37" s="608" t="s">
        <v>294</v>
      </c>
      <c r="BZ37" s="609"/>
      <c r="CA37" s="609"/>
      <c r="CB37" s="609"/>
      <c r="CC37" s="609"/>
      <c r="CD37" s="609"/>
      <c r="CE37" s="609"/>
      <c r="CF37" s="609"/>
      <c r="CG37" s="609"/>
      <c r="CH37" s="609"/>
      <c r="CI37" s="609"/>
      <c r="CJ37" s="609"/>
      <c r="CK37" s="609"/>
      <c r="CL37" s="610"/>
      <c r="CM37" s="611">
        <v>82537681</v>
      </c>
      <c r="CN37" s="612"/>
      <c r="CO37" s="612"/>
      <c r="CP37" s="612"/>
      <c r="CQ37" s="612"/>
      <c r="CR37" s="612"/>
      <c r="CS37" s="612"/>
      <c r="CT37" s="613"/>
      <c r="CU37" s="616">
        <v>18.899999999999999</v>
      </c>
      <c r="CV37" s="638"/>
      <c r="CW37" s="638"/>
      <c r="CX37" s="639"/>
      <c r="CY37" s="620">
        <v>68394969</v>
      </c>
      <c r="CZ37" s="636"/>
      <c r="DA37" s="636"/>
      <c r="DB37" s="636"/>
      <c r="DC37" s="636"/>
      <c r="DD37" s="636"/>
      <c r="DE37" s="636"/>
      <c r="DF37" s="637"/>
      <c r="DG37" s="620">
        <v>68323620</v>
      </c>
      <c r="DH37" s="636"/>
      <c r="DI37" s="636"/>
      <c r="DJ37" s="636"/>
      <c r="DK37" s="636"/>
      <c r="DL37" s="636"/>
      <c r="DM37" s="636"/>
      <c r="DN37" s="636"/>
      <c r="DO37" s="636"/>
      <c r="DP37" s="636"/>
      <c r="DQ37" s="637"/>
      <c r="DR37" s="616">
        <v>26.8</v>
      </c>
      <c r="DS37" s="638"/>
      <c r="DT37" s="638"/>
      <c r="DU37" s="638"/>
      <c r="DV37" s="638"/>
      <c r="DW37" s="638"/>
      <c r="DX37" s="640"/>
    </row>
    <row r="38" spans="2:128" ht="11.25" customHeight="1" x14ac:dyDescent="0.2">
      <c r="B38" s="608" t="s">
        <v>295</v>
      </c>
      <c r="C38" s="609"/>
      <c r="D38" s="609"/>
      <c r="E38" s="609"/>
      <c r="F38" s="609"/>
      <c r="G38" s="609"/>
      <c r="H38" s="609"/>
      <c r="I38" s="609"/>
      <c r="J38" s="609"/>
      <c r="K38" s="609"/>
      <c r="L38" s="609"/>
      <c r="M38" s="609"/>
      <c r="N38" s="609"/>
      <c r="O38" s="609"/>
      <c r="P38" s="609"/>
      <c r="Q38" s="610"/>
      <c r="R38" s="611">
        <v>15285000</v>
      </c>
      <c r="S38" s="612"/>
      <c r="T38" s="612"/>
      <c r="U38" s="612"/>
      <c r="V38" s="612"/>
      <c r="W38" s="612"/>
      <c r="X38" s="612"/>
      <c r="Y38" s="613"/>
      <c r="Z38" s="616">
        <v>3.4</v>
      </c>
      <c r="AA38" s="617"/>
      <c r="AB38" s="617"/>
      <c r="AC38" s="622"/>
      <c r="AD38" s="620" t="s">
        <v>209</v>
      </c>
      <c r="AE38" s="612"/>
      <c r="AF38" s="612"/>
      <c r="AG38" s="612"/>
      <c r="AH38" s="612"/>
      <c r="AI38" s="612"/>
      <c r="AJ38" s="612"/>
      <c r="AK38" s="613"/>
      <c r="AL38" s="616" t="s">
        <v>136</v>
      </c>
      <c r="AM38" s="617"/>
      <c r="AN38" s="617"/>
      <c r="AO38" s="618"/>
      <c r="AP38" s="623"/>
      <c r="AQ38" s="624"/>
      <c r="AR38" s="624"/>
      <c r="AS38" s="624"/>
      <c r="AT38" s="624"/>
      <c r="AU38" s="624"/>
      <c r="AV38" s="624"/>
      <c r="AW38" s="624"/>
      <c r="AX38" s="624"/>
      <c r="AY38" s="624"/>
      <c r="AZ38" s="624"/>
      <c r="BA38" s="624"/>
      <c r="BB38" s="624"/>
      <c r="BC38" s="625"/>
      <c r="BD38" s="611"/>
      <c r="BE38" s="612"/>
      <c r="BF38" s="612"/>
      <c r="BG38" s="612"/>
      <c r="BH38" s="612"/>
      <c r="BI38" s="612"/>
      <c r="BJ38" s="612"/>
      <c r="BK38" s="613"/>
      <c r="BL38" s="614"/>
      <c r="BM38" s="614"/>
      <c r="BN38" s="614"/>
      <c r="BO38" s="614"/>
      <c r="BP38" s="615"/>
      <c r="BQ38" s="615"/>
      <c r="BR38" s="615"/>
      <c r="BS38" s="615"/>
      <c r="BT38" s="615"/>
      <c r="BU38" s="615"/>
      <c r="BV38" s="615"/>
      <c r="BW38" s="619"/>
      <c r="BY38" s="608" t="s">
        <v>296</v>
      </c>
      <c r="BZ38" s="609"/>
      <c r="CA38" s="609"/>
      <c r="CB38" s="609"/>
      <c r="CC38" s="609"/>
      <c r="CD38" s="609"/>
      <c r="CE38" s="609"/>
      <c r="CF38" s="609"/>
      <c r="CG38" s="609"/>
      <c r="CH38" s="609"/>
      <c r="CI38" s="609"/>
      <c r="CJ38" s="609"/>
      <c r="CK38" s="609"/>
      <c r="CL38" s="610"/>
      <c r="CM38" s="611">
        <v>10738382</v>
      </c>
      <c r="CN38" s="636"/>
      <c r="CO38" s="636"/>
      <c r="CP38" s="636"/>
      <c r="CQ38" s="636"/>
      <c r="CR38" s="636"/>
      <c r="CS38" s="636"/>
      <c r="CT38" s="637"/>
      <c r="CU38" s="616">
        <v>2.5</v>
      </c>
      <c r="CV38" s="638"/>
      <c r="CW38" s="638"/>
      <c r="CX38" s="639"/>
      <c r="CY38" s="620">
        <v>8014810</v>
      </c>
      <c r="CZ38" s="636"/>
      <c r="DA38" s="636"/>
      <c r="DB38" s="636"/>
      <c r="DC38" s="636"/>
      <c r="DD38" s="636"/>
      <c r="DE38" s="636"/>
      <c r="DF38" s="637"/>
      <c r="DG38" s="620">
        <v>8013752</v>
      </c>
      <c r="DH38" s="636"/>
      <c r="DI38" s="636"/>
      <c r="DJ38" s="636"/>
      <c r="DK38" s="636"/>
      <c r="DL38" s="636"/>
      <c r="DM38" s="636"/>
      <c r="DN38" s="636"/>
      <c r="DO38" s="636"/>
      <c r="DP38" s="636"/>
      <c r="DQ38" s="637"/>
      <c r="DR38" s="616">
        <v>3.1</v>
      </c>
      <c r="DS38" s="638"/>
      <c r="DT38" s="638"/>
      <c r="DU38" s="638"/>
      <c r="DV38" s="638"/>
      <c r="DW38" s="638"/>
      <c r="DX38" s="640"/>
    </row>
    <row r="39" spans="2:128" ht="11.25" customHeight="1" x14ac:dyDescent="0.2">
      <c r="B39" s="627" t="s">
        <v>297</v>
      </c>
      <c r="C39" s="628"/>
      <c r="D39" s="628"/>
      <c r="E39" s="628"/>
      <c r="F39" s="628"/>
      <c r="G39" s="628"/>
      <c r="H39" s="628"/>
      <c r="I39" s="628"/>
      <c r="J39" s="628"/>
      <c r="K39" s="628"/>
      <c r="L39" s="628"/>
      <c r="M39" s="628"/>
      <c r="N39" s="628"/>
      <c r="O39" s="628"/>
      <c r="P39" s="628"/>
      <c r="Q39" s="629"/>
      <c r="R39" s="611">
        <v>446162997</v>
      </c>
      <c r="S39" s="612"/>
      <c r="T39" s="612"/>
      <c r="U39" s="612"/>
      <c r="V39" s="612"/>
      <c r="W39" s="612"/>
      <c r="X39" s="612"/>
      <c r="Y39" s="613"/>
      <c r="Z39" s="614">
        <v>100</v>
      </c>
      <c r="AA39" s="614"/>
      <c r="AB39" s="614"/>
      <c r="AC39" s="614"/>
      <c r="AD39" s="615">
        <v>239787697</v>
      </c>
      <c r="AE39" s="615"/>
      <c r="AF39" s="615"/>
      <c r="AG39" s="615"/>
      <c r="AH39" s="615"/>
      <c r="AI39" s="615"/>
      <c r="AJ39" s="615"/>
      <c r="AK39" s="615"/>
      <c r="AL39" s="616">
        <v>100</v>
      </c>
      <c r="AM39" s="617"/>
      <c r="AN39" s="617"/>
      <c r="AO39" s="618"/>
      <c r="AP39" s="627"/>
      <c r="AQ39" s="628"/>
      <c r="AR39" s="628"/>
      <c r="AS39" s="628"/>
      <c r="AT39" s="628"/>
      <c r="AU39" s="628"/>
      <c r="AV39" s="628"/>
      <c r="AW39" s="628"/>
      <c r="AX39" s="628"/>
      <c r="AY39" s="628"/>
      <c r="AZ39" s="628"/>
      <c r="BA39" s="628"/>
      <c r="BB39" s="628"/>
      <c r="BC39" s="629"/>
      <c r="BD39" s="611"/>
      <c r="BE39" s="612"/>
      <c r="BF39" s="612"/>
      <c r="BG39" s="612"/>
      <c r="BH39" s="612"/>
      <c r="BI39" s="612"/>
      <c r="BJ39" s="612"/>
      <c r="BK39" s="613"/>
      <c r="BL39" s="614"/>
      <c r="BM39" s="614"/>
      <c r="BN39" s="614"/>
      <c r="BO39" s="614"/>
      <c r="BP39" s="615"/>
      <c r="BQ39" s="615"/>
      <c r="BR39" s="615"/>
      <c r="BS39" s="615"/>
      <c r="BT39" s="615"/>
      <c r="BU39" s="615"/>
      <c r="BV39" s="615"/>
      <c r="BW39" s="619"/>
      <c r="BY39" s="608" t="s">
        <v>298</v>
      </c>
      <c r="BZ39" s="609"/>
      <c r="CA39" s="609"/>
      <c r="CB39" s="609"/>
      <c r="CC39" s="609"/>
      <c r="CD39" s="609"/>
      <c r="CE39" s="609"/>
      <c r="CF39" s="609"/>
      <c r="CG39" s="609"/>
      <c r="CH39" s="609"/>
      <c r="CI39" s="609"/>
      <c r="CJ39" s="609"/>
      <c r="CK39" s="609"/>
      <c r="CL39" s="610"/>
      <c r="CM39" s="611">
        <v>74913587</v>
      </c>
      <c r="CN39" s="612"/>
      <c r="CO39" s="612"/>
      <c r="CP39" s="612"/>
      <c r="CQ39" s="612"/>
      <c r="CR39" s="612"/>
      <c r="CS39" s="612"/>
      <c r="CT39" s="613"/>
      <c r="CU39" s="616">
        <v>17.100000000000001</v>
      </c>
      <c r="CV39" s="638"/>
      <c r="CW39" s="638"/>
      <c r="CX39" s="639"/>
      <c r="CY39" s="620">
        <v>73293702</v>
      </c>
      <c r="CZ39" s="636"/>
      <c r="DA39" s="636"/>
      <c r="DB39" s="636"/>
      <c r="DC39" s="636"/>
      <c r="DD39" s="636"/>
      <c r="DE39" s="636"/>
      <c r="DF39" s="637"/>
      <c r="DG39" s="620">
        <v>73293702</v>
      </c>
      <c r="DH39" s="636"/>
      <c r="DI39" s="636"/>
      <c r="DJ39" s="636"/>
      <c r="DK39" s="636"/>
      <c r="DL39" s="636"/>
      <c r="DM39" s="636"/>
      <c r="DN39" s="636"/>
      <c r="DO39" s="636"/>
      <c r="DP39" s="636"/>
      <c r="DQ39" s="637"/>
      <c r="DR39" s="616">
        <v>28.7</v>
      </c>
      <c r="DS39" s="638"/>
      <c r="DT39" s="638"/>
      <c r="DU39" s="638"/>
      <c r="DV39" s="638"/>
      <c r="DW39" s="638"/>
      <c r="DX39" s="640"/>
    </row>
    <row r="40" spans="2:128" ht="11.25" customHeight="1" x14ac:dyDescent="0.2">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43" t="s">
        <v>299</v>
      </c>
      <c r="BZ40" s="644"/>
      <c r="CA40" s="608" t="s">
        <v>300</v>
      </c>
      <c r="CB40" s="609"/>
      <c r="CC40" s="609"/>
      <c r="CD40" s="609"/>
      <c r="CE40" s="609"/>
      <c r="CF40" s="609"/>
      <c r="CG40" s="609"/>
      <c r="CH40" s="609"/>
      <c r="CI40" s="609"/>
      <c r="CJ40" s="609"/>
      <c r="CK40" s="609"/>
      <c r="CL40" s="610"/>
      <c r="CM40" s="611">
        <v>74913587</v>
      </c>
      <c r="CN40" s="636"/>
      <c r="CO40" s="636"/>
      <c r="CP40" s="636"/>
      <c r="CQ40" s="636"/>
      <c r="CR40" s="636"/>
      <c r="CS40" s="636"/>
      <c r="CT40" s="637"/>
      <c r="CU40" s="616">
        <v>17.100000000000001</v>
      </c>
      <c r="CV40" s="638"/>
      <c r="CW40" s="638"/>
      <c r="CX40" s="639"/>
      <c r="CY40" s="620">
        <v>73293702</v>
      </c>
      <c r="CZ40" s="636"/>
      <c r="DA40" s="636"/>
      <c r="DB40" s="636"/>
      <c r="DC40" s="636"/>
      <c r="DD40" s="636"/>
      <c r="DE40" s="636"/>
      <c r="DF40" s="637"/>
      <c r="DG40" s="620">
        <v>73293702</v>
      </c>
      <c r="DH40" s="636"/>
      <c r="DI40" s="636"/>
      <c r="DJ40" s="636"/>
      <c r="DK40" s="636"/>
      <c r="DL40" s="636"/>
      <c r="DM40" s="636"/>
      <c r="DN40" s="636"/>
      <c r="DO40" s="636"/>
      <c r="DP40" s="636"/>
      <c r="DQ40" s="637"/>
      <c r="DR40" s="616">
        <v>28.7</v>
      </c>
      <c r="DS40" s="638"/>
      <c r="DT40" s="638"/>
      <c r="DU40" s="638"/>
      <c r="DV40" s="638"/>
      <c r="DW40" s="638"/>
      <c r="DX40" s="640"/>
    </row>
    <row r="41" spans="2:128" ht="11.25" customHeight="1" x14ac:dyDescent="0.2">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45"/>
      <c r="BZ41" s="646"/>
      <c r="CA41" s="608" t="s">
        <v>301</v>
      </c>
      <c r="CB41" s="609"/>
      <c r="CC41" s="609"/>
      <c r="CD41" s="609"/>
      <c r="CE41" s="609"/>
      <c r="CF41" s="609"/>
      <c r="CG41" s="609"/>
      <c r="CH41" s="609"/>
      <c r="CI41" s="609"/>
      <c r="CJ41" s="609"/>
      <c r="CK41" s="609"/>
      <c r="CL41" s="610"/>
      <c r="CM41" s="611">
        <v>68614119</v>
      </c>
      <c r="CN41" s="612"/>
      <c r="CO41" s="612"/>
      <c r="CP41" s="612"/>
      <c r="CQ41" s="612"/>
      <c r="CR41" s="612"/>
      <c r="CS41" s="612"/>
      <c r="CT41" s="613"/>
      <c r="CU41" s="616">
        <v>15.7</v>
      </c>
      <c r="CV41" s="638"/>
      <c r="CW41" s="638"/>
      <c r="CX41" s="639"/>
      <c r="CY41" s="620">
        <v>67235111</v>
      </c>
      <c r="CZ41" s="636"/>
      <c r="DA41" s="636"/>
      <c r="DB41" s="636"/>
      <c r="DC41" s="636"/>
      <c r="DD41" s="636"/>
      <c r="DE41" s="636"/>
      <c r="DF41" s="637"/>
      <c r="DG41" s="620">
        <v>67235111</v>
      </c>
      <c r="DH41" s="636"/>
      <c r="DI41" s="636"/>
      <c r="DJ41" s="636"/>
      <c r="DK41" s="636"/>
      <c r="DL41" s="636"/>
      <c r="DM41" s="636"/>
      <c r="DN41" s="636"/>
      <c r="DO41" s="636"/>
      <c r="DP41" s="636"/>
      <c r="DQ41" s="637"/>
      <c r="DR41" s="616">
        <v>26.4</v>
      </c>
      <c r="DS41" s="638"/>
      <c r="DT41" s="638"/>
      <c r="DU41" s="638"/>
      <c r="DV41" s="638"/>
      <c r="DW41" s="638"/>
      <c r="DX41" s="640"/>
    </row>
    <row r="42" spans="2:128" ht="11.25" customHeight="1" x14ac:dyDescent="0.2">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593" t="s">
        <v>302</v>
      </c>
      <c r="AQ42" s="594"/>
      <c r="AR42" s="594"/>
      <c r="AS42" s="594"/>
      <c r="AT42" s="594"/>
      <c r="AU42" s="594"/>
      <c r="AV42" s="594"/>
      <c r="AW42" s="594"/>
      <c r="AX42" s="594"/>
      <c r="AY42" s="594"/>
      <c r="AZ42" s="594"/>
      <c r="BA42" s="594"/>
      <c r="BB42" s="594"/>
      <c r="BC42" s="595"/>
      <c r="BD42" s="593" t="s">
        <v>303</v>
      </c>
      <c r="BE42" s="594"/>
      <c r="BF42" s="594"/>
      <c r="BG42" s="594"/>
      <c r="BH42" s="594"/>
      <c r="BI42" s="594"/>
      <c r="BJ42" s="594"/>
      <c r="BK42" s="594"/>
      <c r="BL42" s="594"/>
      <c r="BM42" s="595"/>
      <c r="BN42" s="593" t="s">
        <v>304</v>
      </c>
      <c r="BO42" s="594"/>
      <c r="BP42" s="594"/>
      <c r="BQ42" s="594"/>
      <c r="BR42" s="594"/>
      <c r="BS42" s="594"/>
      <c r="BT42" s="594"/>
      <c r="BU42" s="594"/>
      <c r="BV42" s="594"/>
      <c r="BW42" s="595"/>
      <c r="BY42" s="645"/>
      <c r="BZ42" s="646"/>
      <c r="CA42" s="608" t="s">
        <v>305</v>
      </c>
      <c r="CB42" s="609"/>
      <c r="CC42" s="609"/>
      <c r="CD42" s="609"/>
      <c r="CE42" s="609"/>
      <c r="CF42" s="609"/>
      <c r="CG42" s="609"/>
      <c r="CH42" s="609"/>
      <c r="CI42" s="609"/>
      <c r="CJ42" s="609"/>
      <c r="CK42" s="609"/>
      <c r="CL42" s="610"/>
      <c r="CM42" s="611">
        <v>6299468</v>
      </c>
      <c r="CN42" s="636"/>
      <c r="CO42" s="636"/>
      <c r="CP42" s="636"/>
      <c r="CQ42" s="636"/>
      <c r="CR42" s="636"/>
      <c r="CS42" s="636"/>
      <c r="CT42" s="637"/>
      <c r="CU42" s="616">
        <v>1.4</v>
      </c>
      <c r="CV42" s="638"/>
      <c r="CW42" s="638"/>
      <c r="CX42" s="639"/>
      <c r="CY42" s="620">
        <v>6058591</v>
      </c>
      <c r="CZ42" s="636"/>
      <c r="DA42" s="636"/>
      <c r="DB42" s="636"/>
      <c r="DC42" s="636"/>
      <c r="DD42" s="636"/>
      <c r="DE42" s="636"/>
      <c r="DF42" s="637"/>
      <c r="DG42" s="620">
        <v>6058591</v>
      </c>
      <c r="DH42" s="636"/>
      <c r="DI42" s="636"/>
      <c r="DJ42" s="636"/>
      <c r="DK42" s="636"/>
      <c r="DL42" s="636"/>
      <c r="DM42" s="636"/>
      <c r="DN42" s="636"/>
      <c r="DO42" s="636"/>
      <c r="DP42" s="636"/>
      <c r="DQ42" s="637"/>
      <c r="DR42" s="616">
        <v>2.4</v>
      </c>
      <c r="DS42" s="638"/>
      <c r="DT42" s="638"/>
      <c r="DU42" s="638"/>
      <c r="DV42" s="638"/>
      <c r="DW42" s="638"/>
      <c r="DX42" s="640"/>
    </row>
    <row r="43" spans="2:128" ht="11.25" customHeight="1" x14ac:dyDescent="0.2">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49" t="s">
        <v>306</v>
      </c>
      <c r="AQ43" s="650"/>
      <c r="AR43" s="650"/>
      <c r="AS43" s="650"/>
      <c r="AT43" s="655" t="s">
        <v>307</v>
      </c>
      <c r="AU43" s="224"/>
      <c r="AV43" s="224"/>
      <c r="AW43" s="224"/>
      <c r="AX43" s="597" t="s">
        <v>154</v>
      </c>
      <c r="AY43" s="598"/>
      <c r="AZ43" s="598"/>
      <c r="BA43" s="598"/>
      <c r="BB43" s="598"/>
      <c r="BC43" s="599"/>
      <c r="BD43" s="658">
        <v>99.6</v>
      </c>
      <c r="BE43" s="659"/>
      <c r="BF43" s="659"/>
      <c r="BG43" s="659"/>
      <c r="BH43" s="659"/>
      <c r="BI43" s="659">
        <v>99</v>
      </c>
      <c r="BJ43" s="659"/>
      <c r="BK43" s="659"/>
      <c r="BL43" s="659"/>
      <c r="BM43" s="660"/>
      <c r="BN43" s="658">
        <v>99.7</v>
      </c>
      <c r="BO43" s="659"/>
      <c r="BP43" s="659"/>
      <c r="BQ43" s="659"/>
      <c r="BR43" s="659"/>
      <c r="BS43" s="659">
        <v>98.9</v>
      </c>
      <c r="BT43" s="659"/>
      <c r="BU43" s="659"/>
      <c r="BV43" s="659"/>
      <c r="BW43" s="660"/>
      <c r="BY43" s="647"/>
      <c r="BZ43" s="648"/>
      <c r="CA43" s="608" t="s">
        <v>308</v>
      </c>
      <c r="CB43" s="609"/>
      <c r="CC43" s="609"/>
      <c r="CD43" s="609"/>
      <c r="CE43" s="609"/>
      <c r="CF43" s="609"/>
      <c r="CG43" s="609"/>
      <c r="CH43" s="609"/>
      <c r="CI43" s="609"/>
      <c r="CJ43" s="609"/>
      <c r="CK43" s="609"/>
      <c r="CL43" s="610"/>
      <c r="CM43" s="611" t="s">
        <v>136</v>
      </c>
      <c r="CN43" s="612"/>
      <c r="CO43" s="612"/>
      <c r="CP43" s="612"/>
      <c r="CQ43" s="612"/>
      <c r="CR43" s="612"/>
      <c r="CS43" s="612"/>
      <c r="CT43" s="613"/>
      <c r="CU43" s="616" t="s">
        <v>136</v>
      </c>
      <c r="CV43" s="638"/>
      <c r="CW43" s="638"/>
      <c r="CX43" s="639"/>
      <c r="CY43" s="620" t="s">
        <v>209</v>
      </c>
      <c r="CZ43" s="636"/>
      <c r="DA43" s="636"/>
      <c r="DB43" s="636"/>
      <c r="DC43" s="636"/>
      <c r="DD43" s="636"/>
      <c r="DE43" s="636"/>
      <c r="DF43" s="637"/>
      <c r="DG43" s="620" t="s">
        <v>136</v>
      </c>
      <c r="DH43" s="636"/>
      <c r="DI43" s="636"/>
      <c r="DJ43" s="636"/>
      <c r="DK43" s="636"/>
      <c r="DL43" s="636"/>
      <c r="DM43" s="636"/>
      <c r="DN43" s="636"/>
      <c r="DO43" s="636"/>
      <c r="DP43" s="636"/>
      <c r="DQ43" s="637"/>
      <c r="DR43" s="616" t="s">
        <v>209</v>
      </c>
      <c r="DS43" s="638"/>
      <c r="DT43" s="638"/>
      <c r="DU43" s="638"/>
      <c r="DV43" s="638"/>
      <c r="DW43" s="638"/>
      <c r="DX43" s="640"/>
    </row>
    <row r="44" spans="2:128" ht="11.25" customHeight="1" x14ac:dyDescent="0.2">
      <c r="AP44" s="651"/>
      <c r="AQ44" s="652"/>
      <c r="AR44" s="652"/>
      <c r="AS44" s="652"/>
      <c r="AT44" s="656"/>
      <c r="AU44" s="213" t="s">
        <v>309</v>
      </c>
      <c r="AV44" s="213"/>
      <c r="AW44" s="213"/>
      <c r="AX44" s="608" t="s">
        <v>310</v>
      </c>
      <c r="AY44" s="609"/>
      <c r="AZ44" s="609"/>
      <c r="BA44" s="609"/>
      <c r="BB44" s="609"/>
      <c r="BC44" s="610"/>
      <c r="BD44" s="664">
        <v>99.2</v>
      </c>
      <c r="BE44" s="665"/>
      <c r="BF44" s="665"/>
      <c r="BG44" s="665"/>
      <c r="BH44" s="665"/>
      <c r="BI44" s="665">
        <v>97.1</v>
      </c>
      <c r="BJ44" s="665"/>
      <c r="BK44" s="665"/>
      <c r="BL44" s="665"/>
      <c r="BM44" s="666"/>
      <c r="BN44" s="664">
        <v>99.2</v>
      </c>
      <c r="BO44" s="665"/>
      <c r="BP44" s="665"/>
      <c r="BQ44" s="665"/>
      <c r="BR44" s="665"/>
      <c r="BS44" s="665">
        <v>96.6</v>
      </c>
      <c r="BT44" s="665"/>
      <c r="BU44" s="665"/>
      <c r="BV44" s="665"/>
      <c r="BW44" s="666"/>
      <c r="BY44" s="608" t="s">
        <v>311</v>
      </c>
      <c r="BZ44" s="609"/>
      <c r="CA44" s="609"/>
      <c r="CB44" s="609"/>
      <c r="CC44" s="609"/>
      <c r="CD44" s="609"/>
      <c r="CE44" s="609"/>
      <c r="CF44" s="609"/>
      <c r="CG44" s="609"/>
      <c r="CH44" s="609"/>
      <c r="CI44" s="609"/>
      <c r="CJ44" s="609"/>
      <c r="CK44" s="609"/>
      <c r="CL44" s="610"/>
      <c r="CM44" s="611">
        <v>126550181</v>
      </c>
      <c r="CN44" s="636"/>
      <c r="CO44" s="636"/>
      <c r="CP44" s="636"/>
      <c r="CQ44" s="636"/>
      <c r="CR44" s="636"/>
      <c r="CS44" s="636"/>
      <c r="CT44" s="637"/>
      <c r="CU44" s="616">
        <v>28.9</v>
      </c>
      <c r="CV44" s="638"/>
      <c r="CW44" s="638"/>
      <c r="CX44" s="639"/>
      <c r="CY44" s="620">
        <v>102115154</v>
      </c>
      <c r="CZ44" s="636"/>
      <c r="DA44" s="636"/>
      <c r="DB44" s="636"/>
      <c r="DC44" s="636"/>
      <c r="DD44" s="636"/>
      <c r="DE44" s="636"/>
      <c r="DF44" s="637"/>
      <c r="DG44" s="620">
        <v>67078251</v>
      </c>
      <c r="DH44" s="636"/>
      <c r="DI44" s="636"/>
      <c r="DJ44" s="636"/>
      <c r="DK44" s="636"/>
      <c r="DL44" s="636"/>
      <c r="DM44" s="636"/>
      <c r="DN44" s="636"/>
      <c r="DO44" s="636"/>
      <c r="DP44" s="636"/>
      <c r="DQ44" s="637"/>
      <c r="DR44" s="616">
        <v>26.3</v>
      </c>
      <c r="DS44" s="638"/>
      <c r="DT44" s="638"/>
      <c r="DU44" s="638"/>
      <c r="DV44" s="638"/>
      <c r="DW44" s="638"/>
      <c r="DX44" s="640"/>
    </row>
    <row r="45" spans="2:128" ht="11.25" customHeight="1" x14ac:dyDescent="0.2">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53"/>
      <c r="AQ45" s="654"/>
      <c r="AR45" s="654"/>
      <c r="AS45" s="654"/>
      <c r="AT45" s="657"/>
      <c r="AU45" s="226"/>
      <c r="AV45" s="226"/>
      <c r="AW45" s="226"/>
      <c r="AX45" s="627" t="s">
        <v>312</v>
      </c>
      <c r="AY45" s="628"/>
      <c r="AZ45" s="628"/>
      <c r="BA45" s="628"/>
      <c r="BB45" s="628"/>
      <c r="BC45" s="629"/>
      <c r="BD45" s="661">
        <v>99.9</v>
      </c>
      <c r="BE45" s="662"/>
      <c r="BF45" s="662"/>
      <c r="BG45" s="662"/>
      <c r="BH45" s="662"/>
      <c r="BI45" s="662">
        <v>99.8</v>
      </c>
      <c r="BJ45" s="662"/>
      <c r="BK45" s="662"/>
      <c r="BL45" s="662"/>
      <c r="BM45" s="663"/>
      <c r="BN45" s="661">
        <v>100</v>
      </c>
      <c r="BO45" s="662"/>
      <c r="BP45" s="662"/>
      <c r="BQ45" s="662"/>
      <c r="BR45" s="662"/>
      <c r="BS45" s="662">
        <v>99.8</v>
      </c>
      <c r="BT45" s="662"/>
      <c r="BU45" s="662"/>
      <c r="BV45" s="662"/>
      <c r="BW45" s="663"/>
      <c r="BY45" s="608" t="s">
        <v>313</v>
      </c>
      <c r="BZ45" s="609"/>
      <c r="CA45" s="609"/>
      <c r="CB45" s="609"/>
      <c r="CC45" s="609"/>
      <c r="CD45" s="609"/>
      <c r="CE45" s="609"/>
      <c r="CF45" s="609"/>
      <c r="CG45" s="609"/>
      <c r="CH45" s="609"/>
      <c r="CI45" s="609"/>
      <c r="CJ45" s="609"/>
      <c r="CK45" s="609"/>
      <c r="CL45" s="610"/>
      <c r="CM45" s="611">
        <v>20465550</v>
      </c>
      <c r="CN45" s="612"/>
      <c r="CO45" s="612"/>
      <c r="CP45" s="612"/>
      <c r="CQ45" s="612"/>
      <c r="CR45" s="612"/>
      <c r="CS45" s="612"/>
      <c r="CT45" s="613"/>
      <c r="CU45" s="616">
        <v>4.7</v>
      </c>
      <c r="CV45" s="638"/>
      <c r="CW45" s="638"/>
      <c r="CX45" s="639"/>
      <c r="CY45" s="620">
        <v>16136989</v>
      </c>
      <c r="CZ45" s="636"/>
      <c r="DA45" s="636"/>
      <c r="DB45" s="636"/>
      <c r="DC45" s="636"/>
      <c r="DD45" s="636"/>
      <c r="DE45" s="636"/>
      <c r="DF45" s="637"/>
      <c r="DG45" s="620">
        <v>14685723</v>
      </c>
      <c r="DH45" s="636"/>
      <c r="DI45" s="636"/>
      <c r="DJ45" s="636"/>
      <c r="DK45" s="636"/>
      <c r="DL45" s="636"/>
      <c r="DM45" s="636"/>
      <c r="DN45" s="636"/>
      <c r="DO45" s="636"/>
      <c r="DP45" s="636"/>
      <c r="DQ45" s="637"/>
      <c r="DR45" s="616">
        <v>5.8</v>
      </c>
      <c r="DS45" s="638"/>
      <c r="DT45" s="638"/>
      <c r="DU45" s="638"/>
      <c r="DV45" s="638"/>
      <c r="DW45" s="638"/>
      <c r="DX45" s="640"/>
    </row>
    <row r="46" spans="2:128" ht="11.25" customHeight="1" x14ac:dyDescent="0.2">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75" t="s">
        <v>314</v>
      </c>
      <c r="AQ46" s="676"/>
      <c r="AR46" s="676"/>
      <c r="AS46" s="676"/>
      <c r="AT46" s="676"/>
      <c r="AU46" s="676"/>
      <c r="AV46" s="676"/>
      <c r="AW46" s="677"/>
      <c r="AX46" s="678" t="s">
        <v>315</v>
      </c>
      <c r="AY46" s="678"/>
      <c r="AZ46" s="678"/>
      <c r="BA46" s="678"/>
      <c r="BB46" s="678"/>
      <c r="BC46" s="678"/>
      <c r="BD46" s="679" t="s">
        <v>316</v>
      </c>
      <c r="BE46" s="680"/>
      <c r="BF46" s="680"/>
      <c r="BG46" s="680"/>
      <c r="BH46" s="680"/>
      <c r="BI46" s="680"/>
      <c r="BJ46" s="680"/>
      <c r="BK46" s="680"/>
      <c r="BL46" s="680"/>
      <c r="BM46" s="681"/>
      <c r="BN46" s="679" t="s">
        <v>317</v>
      </c>
      <c r="BO46" s="680"/>
      <c r="BP46" s="680"/>
      <c r="BQ46" s="680"/>
      <c r="BR46" s="680"/>
      <c r="BS46" s="680"/>
      <c r="BT46" s="680"/>
      <c r="BU46" s="680"/>
      <c r="BV46" s="680"/>
      <c r="BW46" s="681"/>
      <c r="BY46" s="608" t="s">
        <v>318</v>
      </c>
      <c r="BZ46" s="609"/>
      <c r="CA46" s="609"/>
      <c r="CB46" s="609"/>
      <c r="CC46" s="609"/>
      <c r="CD46" s="609"/>
      <c r="CE46" s="609"/>
      <c r="CF46" s="609"/>
      <c r="CG46" s="609"/>
      <c r="CH46" s="609"/>
      <c r="CI46" s="609"/>
      <c r="CJ46" s="609"/>
      <c r="CK46" s="609"/>
      <c r="CL46" s="610"/>
      <c r="CM46" s="611">
        <v>4660466</v>
      </c>
      <c r="CN46" s="636"/>
      <c r="CO46" s="636"/>
      <c r="CP46" s="636"/>
      <c r="CQ46" s="636"/>
      <c r="CR46" s="636"/>
      <c r="CS46" s="636"/>
      <c r="CT46" s="637"/>
      <c r="CU46" s="616">
        <v>1.1000000000000001</v>
      </c>
      <c r="CV46" s="638"/>
      <c r="CW46" s="638"/>
      <c r="CX46" s="639"/>
      <c r="CY46" s="620">
        <v>3861921</v>
      </c>
      <c r="CZ46" s="636"/>
      <c r="DA46" s="636"/>
      <c r="DB46" s="636"/>
      <c r="DC46" s="636"/>
      <c r="DD46" s="636"/>
      <c r="DE46" s="636"/>
      <c r="DF46" s="637"/>
      <c r="DG46" s="620">
        <v>3848977</v>
      </c>
      <c r="DH46" s="636"/>
      <c r="DI46" s="636"/>
      <c r="DJ46" s="636"/>
      <c r="DK46" s="636"/>
      <c r="DL46" s="636"/>
      <c r="DM46" s="636"/>
      <c r="DN46" s="636"/>
      <c r="DO46" s="636"/>
      <c r="DP46" s="636"/>
      <c r="DQ46" s="637"/>
      <c r="DR46" s="616">
        <v>1.5</v>
      </c>
      <c r="DS46" s="638"/>
      <c r="DT46" s="638"/>
      <c r="DU46" s="638"/>
      <c r="DV46" s="638"/>
      <c r="DW46" s="638"/>
      <c r="DX46" s="640"/>
    </row>
    <row r="47" spans="2:128" ht="11.25" customHeight="1" x14ac:dyDescent="0.2">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68" t="s">
        <v>319</v>
      </c>
      <c r="AQ47" s="669"/>
      <c r="AR47" s="669"/>
      <c r="AS47" s="669"/>
      <c r="AT47" s="669"/>
      <c r="AU47" s="669"/>
      <c r="AV47" s="669"/>
      <c r="AW47" s="670"/>
      <c r="AX47" s="671" t="s">
        <v>320</v>
      </c>
      <c r="AY47" s="671"/>
      <c r="AZ47" s="671"/>
      <c r="BA47" s="671"/>
      <c r="BB47" s="671"/>
      <c r="BC47" s="671"/>
      <c r="BD47" s="672" t="s">
        <v>316</v>
      </c>
      <c r="BE47" s="673"/>
      <c r="BF47" s="673"/>
      <c r="BG47" s="673"/>
      <c r="BH47" s="673"/>
      <c r="BI47" s="673"/>
      <c r="BJ47" s="673"/>
      <c r="BK47" s="673"/>
      <c r="BL47" s="673"/>
      <c r="BM47" s="674"/>
      <c r="BN47" s="672" t="s">
        <v>316</v>
      </c>
      <c r="BO47" s="673"/>
      <c r="BP47" s="673"/>
      <c r="BQ47" s="673"/>
      <c r="BR47" s="673"/>
      <c r="BS47" s="673"/>
      <c r="BT47" s="673"/>
      <c r="BU47" s="673"/>
      <c r="BV47" s="673"/>
      <c r="BW47" s="674"/>
      <c r="BY47" s="608" t="s">
        <v>321</v>
      </c>
      <c r="BZ47" s="609"/>
      <c r="CA47" s="609"/>
      <c r="CB47" s="609"/>
      <c r="CC47" s="609"/>
      <c r="CD47" s="609"/>
      <c r="CE47" s="609"/>
      <c r="CF47" s="609"/>
      <c r="CG47" s="609"/>
      <c r="CH47" s="609"/>
      <c r="CI47" s="609"/>
      <c r="CJ47" s="609"/>
      <c r="CK47" s="609"/>
      <c r="CL47" s="610"/>
      <c r="CM47" s="611">
        <v>84592843</v>
      </c>
      <c r="CN47" s="612"/>
      <c r="CO47" s="612"/>
      <c r="CP47" s="612"/>
      <c r="CQ47" s="612"/>
      <c r="CR47" s="612"/>
      <c r="CS47" s="612"/>
      <c r="CT47" s="613"/>
      <c r="CU47" s="616">
        <v>19.3</v>
      </c>
      <c r="CV47" s="638"/>
      <c r="CW47" s="638"/>
      <c r="CX47" s="639"/>
      <c r="CY47" s="620">
        <v>72786835</v>
      </c>
      <c r="CZ47" s="636"/>
      <c r="DA47" s="636"/>
      <c r="DB47" s="636"/>
      <c r="DC47" s="636"/>
      <c r="DD47" s="636"/>
      <c r="DE47" s="636"/>
      <c r="DF47" s="637"/>
      <c r="DG47" s="620">
        <v>48454851</v>
      </c>
      <c r="DH47" s="636"/>
      <c r="DI47" s="636"/>
      <c r="DJ47" s="636"/>
      <c r="DK47" s="636"/>
      <c r="DL47" s="636"/>
      <c r="DM47" s="636"/>
      <c r="DN47" s="636"/>
      <c r="DO47" s="636"/>
      <c r="DP47" s="636"/>
      <c r="DQ47" s="637"/>
      <c r="DR47" s="616">
        <v>19</v>
      </c>
      <c r="DS47" s="638"/>
      <c r="DT47" s="638"/>
      <c r="DU47" s="638"/>
      <c r="DV47" s="638"/>
      <c r="DW47" s="638"/>
      <c r="DX47" s="640"/>
    </row>
    <row r="48" spans="2:128" ht="11.25" customHeight="1" x14ac:dyDescent="0.2">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67"/>
      <c r="AQ48" s="667"/>
      <c r="AR48" s="667"/>
      <c r="AS48" s="667"/>
      <c r="AT48" s="219"/>
      <c r="AU48" s="219"/>
      <c r="AV48" s="219"/>
      <c r="AW48" s="219"/>
      <c r="AX48" s="219"/>
      <c r="AY48" s="219"/>
      <c r="AZ48" s="219"/>
      <c r="BA48" s="219"/>
      <c r="BB48" s="219"/>
      <c r="BC48" s="219"/>
      <c r="BD48" s="665"/>
      <c r="BE48" s="665"/>
      <c r="BF48" s="665"/>
      <c r="BG48" s="665"/>
      <c r="BH48" s="665"/>
      <c r="BI48" s="665"/>
      <c r="BJ48" s="665"/>
      <c r="BK48" s="665"/>
      <c r="BL48" s="665"/>
      <c r="BM48" s="665"/>
      <c r="BN48" s="665"/>
      <c r="BO48" s="665"/>
      <c r="BP48" s="665"/>
      <c r="BQ48" s="665"/>
      <c r="BR48" s="665"/>
      <c r="BS48" s="665"/>
      <c r="BT48" s="665"/>
      <c r="BU48" s="665"/>
      <c r="BV48" s="665"/>
      <c r="BW48" s="665"/>
      <c r="BY48" s="608" t="s">
        <v>322</v>
      </c>
      <c r="BZ48" s="609"/>
      <c r="CA48" s="609"/>
      <c r="CB48" s="609"/>
      <c r="CC48" s="609"/>
      <c r="CD48" s="609"/>
      <c r="CE48" s="609"/>
      <c r="CF48" s="609"/>
      <c r="CG48" s="609"/>
      <c r="CH48" s="609"/>
      <c r="CI48" s="609"/>
      <c r="CJ48" s="609"/>
      <c r="CK48" s="609"/>
      <c r="CL48" s="610"/>
      <c r="CM48" s="611">
        <v>5810392</v>
      </c>
      <c r="CN48" s="636"/>
      <c r="CO48" s="636"/>
      <c r="CP48" s="636"/>
      <c r="CQ48" s="636"/>
      <c r="CR48" s="636"/>
      <c r="CS48" s="636"/>
      <c r="CT48" s="637"/>
      <c r="CU48" s="616">
        <v>1.3</v>
      </c>
      <c r="CV48" s="638"/>
      <c r="CW48" s="638"/>
      <c r="CX48" s="639"/>
      <c r="CY48" s="620">
        <v>5719717</v>
      </c>
      <c r="CZ48" s="636"/>
      <c r="DA48" s="636"/>
      <c r="DB48" s="636"/>
      <c r="DC48" s="636"/>
      <c r="DD48" s="636"/>
      <c r="DE48" s="636"/>
      <c r="DF48" s="637"/>
      <c r="DG48" s="620" t="s">
        <v>118</v>
      </c>
      <c r="DH48" s="636"/>
      <c r="DI48" s="636"/>
      <c r="DJ48" s="636"/>
      <c r="DK48" s="636"/>
      <c r="DL48" s="636"/>
      <c r="DM48" s="636"/>
      <c r="DN48" s="636"/>
      <c r="DO48" s="636"/>
      <c r="DP48" s="636"/>
      <c r="DQ48" s="637"/>
      <c r="DR48" s="616" t="s">
        <v>209</v>
      </c>
      <c r="DS48" s="638"/>
      <c r="DT48" s="638"/>
      <c r="DU48" s="638"/>
      <c r="DV48" s="638"/>
      <c r="DW48" s="638"/>
      <c r="DX48" s="640"/>
    </row>
    <row r="49" spans="2:128" ht="11.25" customHeight="1" x14ac:dyDescent="0.2">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67"/>
      <c r="AQ49" s="667"/>
      <c r="AR49" s="667"/>
      <c r="AS49" s="667"/>
      <c r="AT49" s="219"/>
      <c r="AU49" s="219"/>
      <c r="AV49" s="219"/>
      <c r="AW49" s="219"/>
      <c r="AX49" s="219"/>
      <c r="AY49" s="219"/>
      <c r="AZ49" s="219"/>
      <c r="BA49" s="219"/>
      <c r="BB49" s="219"/>
      <c r="BC49" s="219"/>
      <c r="BD49" s="665"/>
      <c r="BE49" s="665"/>
      <c r="BF49" s="665"/>
      <c r="BG49" s="665"/>
      <c r="BH49" s="665"/>
      <c r="BI49" s="665"/>
      <c r="BJ49" s="665"/>
      <c r="BK49" s="665"/>
      <c r="BL49" s="665"/>
      <c r="BM49" s="665"/>
      <c r="BN49" s="665"/>
      <c r="BO49" s="665"/>
      <c r="BP49" s="665"/>
      <c r="BQ49" s="665"/>
      <c r="BR49" s="665"/>
      <c r="BS49" s="665"/>
      <c r="BT49" s="665"/>
      <c r="BU49" s="665"/>
      <c r="BV49" s="665"/>
      <c r="BW49" s="665"/>
      <c r="BY49" s="608" t="s">
        <v>323</v>
      </c>
      <c r="BZ49" s="609"/>
      <c r="CA49" s="609"/>
      <c r="CB49" s="609"/>
      <c r="CC49" s="609"/>
      <c r="CD49" s="609"/>
      <c r="CE49" s="609"/>
      <c r="CF49" s="609"/>
      <c r="CG49" s="609"/>
      <c r="CH49" s="609"/>
      <c r="CI49" s="609"/>
      <c r="CJ49" s="609"/>
      <c r="CK49" s="609"/>
      <c r="CL49" s="610"/>
      <c r="CM49" s="611">
        <v>3048518</v>
      </c>
      <c r="CN49" s="612"/>
      <c r="CO49" s="612"/>
      <c r="CP49" s="612"/>
      <c r="CQ49" s="612"/>
      <c r="CR49" s="612"/>
      <c r="CS49" s="612"/>
      <c r="CT49" s="613"/>
      <c r="CU49" s="616">
        <v>0.7</v>
      </c>
      <c r="CV49" s="638"/>
      <c r="CW49" s="638"/>
      <c r="CX49" s="639"/>
      <c r="CY49" s="620">
        <v>2039203</v>
      </c>
      <c r="CZ49" s="636"/>
      <c r="DA49" s="636"/>
      <c r="DB49" s="636"/>
      <c r="DC49" s="636"/>
      <c r="DD49" s="636"/>
      <c r="DE49" s="636"/>
      <c r="DF49" s="637"/>
      <c r="DG49" s="620" t="s">
        <v>136</v>
      </c>
      <c r="DH49" s="636"/>
      <c r="DI49" s="636"/>
      <c r="DJ49" s="636"/>
      <c r="DK49" s="636"/>
      <c r="DL49" s="636"/>
      <c r="DM49" s="636"/>
      <c r="DN49" s="636"/>
      <c r="DO49" s="636"/>
      <c r="DP49" s="636"/>
      <c r="DQ49" s="637"/>
      <c r="DR49" s="616" t="s">
        <v>118</v>
      </c>
      <c r="DS49" s="638"/>
      <c r="DT49" s="638"/>
      <c r="DU49" s="638"/>
      <c r="DV49" s="638"/>
      <c r="DW49" s="638"/>
      <c r="DX49" s="640"/>
    </row>
    <row r="50" spans="2:128" ht="11.25" customHeight="1" x14ac:dyDescent="0.2">
      <c r="B50" s="213" t="s">
        <v>324</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08" t="s">
        <v>325</v>
      </c>
      <c r="BZ50" s="609"/>
      <c r="CA50" s="609"/>
      <c r="CB50" s="609"/>
      <c r="CC50" s="609"/>
      <c r="CD50" s="609"/>
      <c r="CE50" s="609"/>
      <c r="CF50" s="609"/>
      <c r="CG50" s="609"/>
      <c r="CH50" s="609"/>
      <c r="CI50" s="609"/>
      <c r="CJ50" s="609"/>
      <c r="CK50" s="609"/>
      <c r="CL50" s="610"/>
      <c r="CM50" s="611">
        <v>2156190</v>
      </c>
      <c r="CN50" s="636"/>
      <c r="CO50" s="636"/>
      <c r="CP50" s="636"/>
      <c r="CQ50" s="636"/>
      <c r="CR50" s="636"/>
      <c r="CS50" s="636"/>
      <c r="CT50" s="637"/>
      <c r="CU50" s="616">
        <v>0.5</v>
      </c>
      <c r="CV50" s="638"/>
      <c r="CW50" s="638"/>
      <c r="CX50" s="639"/>
      <c r="CY50" s="620">
        <v>1468985</v>
      </c>
      <c r="CZ50" s="636"/>
      <c r="DA50" s="636"/>
      <c r="DB50" s="636"/>
      <c r="DC50" s="636"/>
      <c r="DD50" s="636"/>
      <c r="DE50" s="636"/>
      <c r="DF50" s="637"/>
      <c r="DG50" s="620" t="s">
        <v>118</v>
      </c>
      <c r="DH50" s="636"/>
      <c r="DI50" s="636"/>
      <c r="DJ50" s="636"/>
      <c r="DK50" s="636"/>
      <c r="DL50" s="636"/>
      <c r="DM50" s="636"/>
      <c r="DN50" s="636"/>
      <c r="DO50" s="636"/>
      <c r="DP50" s="636"/>
      <c r="DQ50" s="637"/>
      <c r="DR50" s="616" t="s">
        <v>136</v>
      </c>
      <c r="DS50" s="638"/>
      <c r="DT50" s="638"/>
      <c r="DU50" s="638"/>
      <c r="DV50" s="638"/>
      <c r="DW50" s="638"/>
      <c r="DX50" s="640"/>
    </row>
    <row r="51" spans="2:128" ht="11.25" customHeight="1" x14ac:dyDescent="0.2">
      <c r="B51" s="227" t="s">
        <v>326</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08" t="s">
        <v>327</v>
      </c>
      <c r="BZ51" s="609"/>
      <c r="CA51" s="609"/>
      <c r="CB51" s="609"/>
      <c r="CC51" s="609"/>
      <c r="CD51" s="609"/>
      <c r="CE51" s="609"/>
      <c r="CF51" s="609"/>
      <c r="CG51" s="609"/>
      <c r="CH51" s="609"/>
      <c r="CI51" s="609"/>
      <c r="CJ51" s="609"/>
      <c r="CK51" s="609"/>
      <c r="CL51" s="610"/>
      <c r="CM51" s="611">
        <v>5816222</v>
      </c>
      <c r="CN51" s="612"/>
      <c r="CO51" s="612"/>
      <c r="CP51" s="612"/>
      <c r="CQ51" s="612"/>
      <c r="CR51" s="612"/>
      <c r="CS51" s="612"/>
      <c r="CT51" s="613"/>
      <c r="CU51" s="616">
        <v>1.3</v>
      </c>
      <c r="CV51" s="638"/>
      <c r="CW51" s="638"/>
      <c r="CX51" s="639"/>
      <c r="CY51" s="620">
        <v>101504</v>
      </c>
      <c r="CZ51" s="636"/>
      <c r="DA51" s="636"/>
      <c r="DB51" s="636"/>
      <c r="DC51" s="636"/>
      <c r="DD51" s="636"/>
      <c r="DE51" s="636"/>
      <c r="DF51" s="637"/>
      <c r="DG51" s="620">
        <v>88700</v>
      </c>
      <c r="DH51" s="636"/>
      <c r="DI51" s="636"/>
      <c r="DJ51" s="636"/>
      <c r="DK51" s="636"/>
      <c r="DL51" s="636"/>
      <c r="DM51" s="636"/>
      <c r="DN51" s="636"/>
      <c r="DO51" s="636"/>
      <c r="DP51" s="636"/>
      <c r="DQ51" s="637"/>
      <c r="DR51" s="616">
        <v>0</v>
      </c>
      <c r="DS51" s="638"/>
      <c r="DT51" s="638"/>
      <c r="DU51" s="638"/>
      <c r="DV51" s="638"/>
      <c r="DW51" s="638"/>
      <c r="DX51" s="640"/>
    </row>
    <row r="52" spans="2:128" ht="11.25" customHeight="1" x14ac:dyDescent="0.2">
      <c r="B52" s="228" t="s">
        <v>328</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08" t="s">
        <v>329</v>
      </c>
      <c r="BZ52" s="609"/>
      <c r="CA52" s="609"/>
      <c r="CB52" s="609"/>
      <c r="CC52" s="609"/>
      <c r="CD52" s="609"/>
      <c r="CE52" s="609"/>
      <c r="CF52" s="609"/>
      <c r="CG52" s="609"/>
      <c r="CH52" s="609"/>
      <c r="CI52" s="609"/>
      <c r="CJ52" s="609"/>
      <c r="CK52" s="609"/>
      <c r="CL52" s="610"/>
      <c r="CM52" s="611" t="s">
        <v>136</v>
      </c>
      <c r="CN52" s="636"/>
      <c r="CO52" s="636"/>
      <c r="CP52" s="636"/>
      <c r="CQ52" s="636"/>
      <c r="CR52" s="636"/>
      <c r="CS52" s="636"/>
      <c r="CT52" s="637"/>
      <c r="CU52" s="616" t="s">
        <v>118</v>
      </c>
      <c r="CV52" s="638"/>
      <c r="CW52" s="638"/>
      <c r="CX52" s="639"/>
      <c r="CY52" s="620" t="s">
        <v>209</v>
      </c>
      <c r="CZ52" s="636"/>
      <c r="DA52" s="636"/>
      <c r="DB52" s="636"/>
      <c r="DC52" s="636"/>
      <c r="DD52" s="636"/>
      <c r="DE52" s="636"/>
      <c r="DF52" s="637"/>
      <c r="DG52" s="620" t="s">
        <v>118</v>
      </c>
      <c r="DH52" s="636"/>
      <c r="DI52" s="636"/>
      <c r="DJ52" s="636"/>
      <c r="DK52" s="636"/>
      <c r="DL52" s="636"/>
      <c r="DM52" s="636"/>
      <c r="DN52" s="636"/>
      <c r="DO52" s="636"/>
      <c r="DP52" s="636"/>
      <c r="DQ52" s="637"/>
      <c r="DR52" s="616" t="s">
        <v>136</v>
      </c>
      <c r="DS52" s="638"/>
      <c r="DT52" s="638"/>
      <c r="DU52" s="638"/>
      <c r="DV52" s="638"/>
      <c r="DW52" s="638"/>
      <c r="DX52" s="640"/>
    </row>
    <row r="53" spans="2:128" ht="11.25" customHeight="1" x14ac:dyDescent="0.2">
      <c r="AP53" s="667"/>
      <c r="AQ53" s="667"/>
      <c r="AR53" s="667"/>
      <c r="AS53" s="667"/>
      <c r="AT53" s="219"/>
      <c r="AU53" s="219"/>
      <c r="AV53" s="219"/>
      <c r="AW53" s="219"/>
      <c r="AX53" s="219"/>
      <c r="AY53" s="219"/>
      <c r="AZ53" s="219"/>
      <c r="BA53" s="219"/>
      <c r="BB53" s="219"/>
      <c r="BC53" s="219"/>
      <c r="BD53" s="665"/>
      <c r="BE53" s="665"/>
      <c r="BF53" s="665"/>
      <c r="BG53" s="665"/>
      <c r="BH53" s="665"/>
      <c r="BI53" s="665"/>
      <c r="BJ53" s="665"/>
      <c r="BK53" s="665"/>
      <c r="BL53" s="665"/>
      <c r="BM53" s="665"/>
      <c r="BN53" s="665"/>
      <c r="BO53" s="665"/>
      <c r="BP53" s="665"/>
      <c r="BQ53" s="665"/>
      <c r="BR53" s="665"/>
      <c r="BS53" s="665"/>
      <c r="BT53" s="665"/>
      <c r="BU53" s="665"/>
      <c r="BV53" s="665"/>
      <c r="BW53" s="665"/>
      <c r="BY53" s="608" t="s">
        <v>330</v>
      </c>
      <c r="BZ53" s="609"/>
      <c r="CA53" s="609"/>
      <c r="CB53" s="609"/>
      <c r="CC53" s="609"/>
      <c r="CD53" s="609"/>
      <c r="CE53" s="609"/>
      <c r="CF53" s="609"/>
      <c r="CG53" s="609"/>
      <c r="CH53" s="609"/>
      <c r="CI53" s="609"/>
      <c r="CJ53" s="609"/>
      <c r="CK53" s="609"/>
      <c r="CL53" s="610"/>
      <c r="CM53" s="611">
        <v>112030862</v>
      </c>
      <c r="CN53" s="612"/>
      <c r="CO53" s="612"/>
      <c r="CP53" s="612"/>
      <c r="CQ53" s="612"/>
      <c r="CR53" s="612"/>
      <c r="CS53" s="612"/>
      <c r="CT53" s="613"/>
      <c r="CU53" s="616">
        <v>25.6</v>
      </c>
      <c r="CV53" s="638"/>
      <c r="CW53" s="638"/>
      <c r="CX53" s="639"/>
      <c r="CY53" s="620">
        <v>17694990</v>
      </c>
      <c r="CZ53" s="636"/>
      <c r="DA53" s="636"/>
      <c r="DB53" s="636"/>
      <c r="DC53" s="636"/>
      <c r="DD53" s="636"/>
      <c r="DE53" s="636"/>
      <c r="DF53" s="637"/>
      <c r="DG53" s="682"/>
      <c r="DH53" s="683"/>
      <c r="DI53" s="683"/>
      <c r="DJ53" s="683"/>
      <c r="DK53" s="683"/>
      <c r="DL53" s="683"/>
      <c r="DM53" s="683"/>
      <c r="DN53" s="683"/>
      <c r="DO53" s="683"/>
      <c r="DP53" s="683"/>
      <c r="DQ53" s="684"/>
      <c r="DR53" s="685"/>
      <c r="DS53" s="686"/>
      <c r="DT53" s="686"/>
      <c r="DU53" s="686"/>
      <c r="DV53" s="686"/>
      <c r="DW53" s="686"/>
      <c r="DX53" s="687"/>
    </row>
    <row r="54" spans="2:128" ht="11.25" customHeight="1" x14ac:dyDescent="0.2">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67"/>
      <c r="AQ54" s="667"/>
      <c r="AR54" s="667"/>
      <c r="AS54" s="667"/>
      <c r="AT54" s="219"/>
      <c r="AU54" s="219"/>
      <c r="AV54" s="219"/>
      <c r="AW54" s="219"/>
      <c r="AX54" s="219"/>
      <c r="AY54" s="219"/>
      <c r="AZ54" s="219"/>
      <c r="BA54" s="219"/>
      <c r="BB54" s="219"/>
      <c r="BC54" s="219"/>
      <c r="BD54" s="665"/>
      <c r="BE54" s="665"/>
      <c r="BF54" s="665"/>
      <c r="BG54" s="665"/>
      <c r="BH54" s="665"/>
      <c r="BI54" s="665"/>
      <c r="BJ54" s="665"/>
      <c r="BK54" s="665"/>
      <c r="BL54" s="665"/>
      <c r="BM54" s="665"/>
      <c r="BN54" s="665"/>
      <c r="BO54" s="665"/>
      <c r="BP54" s="665"/>
      <c r="BQ54" s="665"/>
      <c r="BR54" s="665"/>
      <c r="BS54" s="665"/>
      <c r="BT54" s="665"/>
      <c r="BU54" s="665"/>
      <c r="BV54" s="665"/>
      <c r="BW54" s="665"/>
      <c r="BY54" s="608" t="s">
        <v>331</v>
      </c>
      <c r="BZ54" s="609"/>
      <c r="CA54" s="609"/>
      <c r="CB54" s="609"/>
      <c r="CC54" s="609"/>
      <c r="CD54" s="609"/>
      <c r="CE54" s="609"/>
      <c r="CF54" s="609"/>
      <c r="CG54" s="609"/>
      <c r="CH54" s="609"/>
      <c r="CI54" s="609"/>
      <c r="CJ54" s="609"/>
      <c r="CK54" s="609"/>
      <c r="CL54" s="610"/>
      <c r="CM54" s="611">
        <v>1189881</v>
      </c>
      <c r="CN54" s="612"/>
      <c r="CO54" s="612"/>
      <c r="CP54" s="612"/>
      <c r="CQ54" s="612"/>
      <c r="CR54" s="612"/>
      <c r="CS54" s="612"/>
      <c r="CT54" s="613"/>
      <c r="CU54" s="616">
        <v>0.3</v>
      </c>
      <c r="CV54" s="638"/>
      <c r="CW54" s="638"/>
      <c r="CX54" s="639"/>
      <c r="CY54" s="620">
        <v>1189881</v>
      </c>
      <c r="CZ54" s="636"/>
      <c r="DA54" s="636"/>
      <c r="DB54" s="636"/>
      <c r="DC54" s="636"/>
      <c r="DD54" s="636"/>
      <c r="DE54" s="636"/>
      <c r="DF54" s="637"/>
      <c r="DG54" s="682"/>
      <c r="DH54" s="683"/>
      <c r="DI54" s="683"/>
      <c r="DJ54" s="683"/>
      <c r="DK54" s="683"/>
      <c r="DL54" s="683"/>
      <c r="DM54" s="683"/>
      <c r="DN54" s="683"/>
      <c r="DO54" s="683"/>
      <c r="DP54" s="683"/>
      <c r="DQ54" s="684"/>
      <c r="DR54" s="685"/>
      <c r="DS54" s="686"/>
      <c r="DT54" s="686"/>
      <c r="DU54" s="686"/>
      <c r="DV54" s="686"/>
      <c r="DW54" s="686"/>
      <c r="DX54" s="687"/>
    </row>
    <row r="55" spans="2:128" ht="11.25" customHeight="1" x14ac:dyDescent="0.2">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67"/>
      <c r="AQ55" s="667"/>
      <c r="AR55" s="667"/>
      <c r="AS55" s="667"/>
      <c r="AT55" s="219"/>
      <c r="AU55" s="219"/>
      <c r="AV55" s="219"/>
      <c r="AW55" s="219"/>
      <c r="AX55" s="219"/>
      <c r="AY55" s="219"/>
      <c r="AZ55" s="219"/>
      <c r="BA55" s="219"/>
      <c r="BB55" s="219"/>
      <c r="BC55" s="219"/>
      <c r="BD55" s="665"/>
      <c r="BE55" s="665"/>
      <c r="BF55" s="665"/>
      <c r="BG55" s="665"/>
      <c r="BH55" s="665"/>
      <c r="BI55" s="665"/>
      <c r="BJ55" s="665"/>
      <c r="BK55" s="665"/>
      <c r="BL55" s="665"/>
      <c r="BM55" s="665"/>
      <c r="BN55" s="665"/>
      <c r="BO55" s="665"/>
      <c r="BP55" s="665"/>
      <c r="BQ55" s="665"/>
      <c r="BR55" s="665"/>
      <c r="BS55" s="665"/>
      <c r="BT55" s="665"/>
      <c r="BU55" s="665"/>
      <c r="BV55" s="665"/>
      <c r="BW55" s="665"/>
      <c r="BY55" s="643" t="s">
        <v>299</v>
      </c>
      <c r="BZ55" s="644"/>
      <c r="CA55" s="608" t="s">
        <v>332</v>
      </c>
      <c r="CB55" s="609"/>
      <c r="CC55" s="609"/>
      <c r="CD55" s="609"/>
      <c r="CE55" s="609"/>
      <c r="CF55" s="609"/>
      <c r="CG55" s="609"/>
      <c r="CH55" s="609"/>
      <c r="CI55" s="609"/>
      <c r="CJ55" s="609"/>
      <c r="CK55" s="609"/>
      <c r="CL55" s="610"/>
      <c r="CM55" s="611">
        <v>110219585</v>
      </c>
      <c r="CN55" s="612"/>
      <c r="CO55" s="612"/>
      <c r="CP55" s="612"/>
      <c r="CQ55" s="612"/>
      <c r="CR55" s="612"/>
      <c r="CS55" s="612"/>
      <c r="CT55" s="613"/>
      <c r="CU55" s="616">
        <v>25.2</v>
      </c>
      <c r="CV55" s="638"/>
      <c r="CW55" s="638"/>
      <c r="CX55" s="639"/>
      <c r="CY55" s="620">
        <v>17673976</v>
      </c>
      <c r="CZ55" s="636"/>
      <c r="DA55" s="636"/>
      <c r="DB55" s="636"/>
      <c r="DC55" s="636"/>
      <c r="DD55" s="636"/>
      <c r="DE55" s="636"/>
      <c r="DF55" s="637"/>
      <c r="DG55" s="682"/>
      <c r="DH55" s="683"/>
      <c r="DI55" s="683"/>
      <c r="DJ55" s="683"/>
      <c r="DK55" s="683"/>
      <c r="DL55" s="683"/>
      <c r="DM55" s="683"/>
      <c r="DN55" s="683"/>
      <c r="DO55" s="683"/>
      <c r="DP55" s="683"/>
      <c r="DQ55" s="684"/>
      <c r="DR55" s="685"/>
      <c r="DS55" s="686"/>
      <c r="DT55" s="686"/>
      <c r="DU55" s="686"/>
      <c r="DV55" s="686"/>
      <c r="DW55" s="686"/>
      <c r="DX55" s="687"/>
    </row>
    <row r="56" spans="2:128" ht="11.25" customHeight="1" x14ac:dyDescent="0.2">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45"/>
      <c r="BZ56" s="646"/>
      <c r="CA56" s="608" t="s">
        <v>333</v>
      </c>
      <c r="CB56" s="609"/>
      <c r="CC56" s="609"/>
      <c r="CD56" s="609"/>
      <c r="CE56" s="609"/>
      <c r="CF56" s="609"/>
      <c r="CG56" s="609"/>
      <c r="CH56" s="609"/>
      <c r="CI56" s="609"/>
      <c r="CJ56" s="609"/>
      <c r="CK56" s="609"/>
      <c r="CL56" s="610"/>
      <c r="CM56" s="611">
        <v>61847969</v>
      </c>
      <c r="CN56" s="612"/>
      <c r="CO56" s="612"/>
      <c r="CP56" s="612"/>
      <c r="CQ56" s="612"/>
      <c r="CR56" s="612"/>
      <c r="CS56" s="612"/>
      <c r="CT56" s="613"/>
      <c r="CU56" s="616">
        <v>14.1</v>
      </c>
      <c r="CV56" s="638"/>
      <c r="CW56" s="638"/>
      <c r="CX56" s="639"/>
      <c r="CY56" s="620">
        <v>2533588</v>
      </c>
      <c r="CZ56" s="636"/>
      <c r="DA56" s="636"/>
      <c r="DB56" s="636"/>
      <c r="DC56" s="636"/>
      <c r="DD56" s="636"/>
      <c r="DE56" s="636"/>
      <c r="DF56" s="637"/>
      <c r="DG56" s="682"/>
      <c r="DH56" s="683"/>
      <c r="DI56" s="683"/>
      <c r="DJ56" s="683"/>
      <c r="DK56" s="683"/>
      <c r="DL56" s="683"/>
      <c r="DM56" s="683"/>
      <c r="DN56" s="683"/>
      <c r="DO56" s="683"/>
      <c r="DP56" s="683"/>
      <c r="DQ56" s="684"/>
      <c r="DR56" s="685"/>
      <c r="DS56" s="686"/>
      <c r="DT56" s="686"/>
      <c r="DU56" s="686"/>
      <c r="DV56" s="686"/>
      <c r="DW56" s="686"/>
      <c r="DX56" s="687"/>
    </row>
    <row r="57" spans="2:128" ht="11.25" customHeight="1" x14ac:dyDescent="0.2">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89"/>
      <c r="AR57" s="689"/>
      <c r="AS57" s="689"/>
      <c r="AT57" s="689"/>
      <c r="AU57" s="689"/>
      <c r="AV57" s="689"/>
      <c r="AW57" s="689"/>
      <c r="AX57" s="689"/>
      <c r="AY57" s="689"/>
      <c r="AZ57" s="689"/>
      <c r="BA57" s="689"/>
      <c r="BB57" s="689"/>
      <c r="BC57" s="689"/>
      <c r="BD57" s="689"/>
      <c r="BE57" s="689"/>
      <c r="BF57" s="689"/>
      <c r="BG57" s="689"/>
      <c r="BH57" s="689"/>
      <c r="BI57" s="689"/>
      <c r="BJ57" s="689"/>
      <c r="BK57" s="689"/>
      <c r="BL57" s="689"/>
      <c r="BM57" s="689"/>
      <c r="BN57" s="689"/>
      <c r="BO57" s="689"/>
      <c r="BP57" s="689"/>
      <c r="BQ57" s="689"/>
      <c r="BR57" s="689"/>
      <c r="BS57" s="689"/>
      <c r="BT57" s="689"/>
      <c r="BU57" s="689"/>
      <c r="BV57" s="689"/>
      <c r="BW57" s="689"/>
      <c r="BY57" s="645"/>
      <c r="BZ57" s="646"/>
      <c r="CA57" s="608" t="s">
        <v>334</v>
      </c>
      <c r="CB57" s="609"/>
      <c r="CC57" s="609"/>
      <c r="CD57" s="609"/>
      <c r="CE57" s="609"/>
      <c r="CF57" s="609"/>
      <c r="CG57" s="609"/>
      <c r="CH57" s="609"/>
      <c r="CI57" s="609"/>
      <c r="CJ57" s="609"/>
      <c r="CK57" s="609"/>
      <c r="CL57" s="610"/>
      <c r="CM57" s="611">
        <v>37045687</v>
      </c>
      <c r="CN57" s="612"/>
      <c r="CO57" s="612"/>
      <c r="CP57" s="612"/>
      <c r="CQ57" s="612"/>
      <c r="CR57" s="612"/>
      <c r="CS57" s="612"/>
      <c r="CT57" s="613"/>
      <c r="CU57" s="616">
        <v>8.5</v>
      </c>
      <c r="CV57" s="638"/>
      <c r="CW57" s="638"/>
      <c r="CX57" s="639"/>
      <c r="CY57" s="620">
        <v>15132460</v>
      </c>
      <c r="CZ57" s="636"/>
      <c r="DA57" s="636"/>
      <c r="DB57" s="636"/>
      <c r="DC57" s="636"/>
      <c r="DD57" s="636"/>
      <c r="DE57" s="636"/>
      <c r="DF57" s="637"/>
      <c r="DG57" s="682"/>
      <c r="DH57" s="683"/>
      <c r="DI57" s="683"/>
      <c r="DJ57" s="683"/>
      <c r="DK57" s="683"/>
      <c r="DL57" s="683"/>
      <c r="DM57" s="683"/>
      <c r="DN57" s="683"/>
      <c r="DO57" s="683"/>
      <c r="DP57" s="683"/>
      <c r="DQ57" s="684"/>
      <c r="DR57" s="685"/>
      <c r="DS57" s="686"/>
      <c r="DT57" s="686"/>
      <c r="DU57" s="686"/>
      <c r="DV57" s="686"/>
      <c r="DW57" s="686"/>
      <c r="DX57" s="687"/>
    </row>
    <row r="58" spans="2:128" ht="11.25" customHeight="1" x14ac:dyDescent="0.2">
      <c r="B58" s="228"/>
      <c r="AP58" s="223"/>
      <c r="AQ58" s="219"/>
      <c r="AR58" s="219"/>
      <c r="AS58" s="219"/>
      <c r="AT58" s="219"/>
      <c r="AU58" s="219"/>
      <c r="AV58" s="219"/>
      <c r="AW58" s="219"/>
      <c r="AX58" s="219"/>
      <c r="AY58" s="219"/>
      <c r="AZ58" s="688"/>
      <c r="BA58" s="688"/>
      <c r="BB58" s="688"/>
      <c r="BC58" s="688"/>
      <c r="BD58" s="219"/>
      <c r="BE58" s="219"/>
      <c r="BF58" s="219"/>
      <c r="BG58" s="219"/>
      <c r="BH58" s="219"/>
      <c r="BI58" s="219"/>
      <c r="BJ58" s="219"/>
      <c r="BK58" s="219"/>
      <c r="BL58" s="219"/>
      <c r="BM58" s="219"/>
      <c r="BN58" s="219"/>
      <c r="BO58" s="219"/>
      <c r="BP58" s="219"/>
      <c r="BQ58" s="219"/>
      <c r="BR58" s="219"/>
      <c r="BS58" s="688"/>
      <c r="BT58" s="688"/>
      <c r="BU58" s="688"/>
      <c r="BV58" s="688"/>
      <c r="BW58" s="688"/>
      <c r="BY58" s="645"/>
      <c r="BZ58" s="646"/>
      <c r="CA58" s="608" t="s">
        <v>335</v>
      </c>
      <c r="CB58" s="609"/>
      <c r="CC58" s="609"/>
      <c r="CD58" s="609"/>
      <c r="CE58" s="609"/>
      <c r="CF58" s="609"/>
      <c r="CG58" s="609"/>
      <c r="CH58" s="609"/>
      <c r="CI58" s="609"/>
      <c r="CJ58" s="609"/>
      <c r="CK58" s="609"/>
      <c r="CL58" s="610"/>
      <c r="CM58" s="611">
        <v>1811277</v>
      </c>
      <c r="CN58" s="612"/>
      <c r="CO58" s="612"/>
      <c r="CP58" s="612"/>
      <c r="CQ58" s="612"/>
      <c r="CR58" s="612"/>
      <c r="CS58" s="612"/>
      <c r="CT58" s="613"/>
      <c r="CU58" s="616">
        <v>0.4</v>
      </c>
      <c r="CV58" s="638"/>
      <c r="CW58" s="638"/>
      <c r="CX58" s="639"/>
      <c r="CY58" s="620">
        <v>21014</v>
      </c>
      <c r="CZ58" s="636"/>
      <c r="DA58" s="636"/>
      <c r="DB58" s="636"/>
      <c r="DC58" s="636"/>
      <c r="DD58" s="636"/>
      <c r="DE58" s="636"/>
      <c r="DF58" s="637"/>
      <c r="DG58" s="682"/>
      <c r="DH58" s="683"/>
      <c r="DI58" s="683"/>
      <c r="DJ58" s="683"/>
      <c r="DK58" s="683"/>
      <c r="DL58" s="683"/>
      <c r="DM58" s="683"/>
      <c r="DN58" s="683"/>
      <c r="DO58" s="683"/>
      <c r="DP58" s="683"/>
      <c r="DQ58" s="684"/>
      <c r="DR58" s="685"/>
      <c r="DS58" s="686"/>
      <c r="DT58" s="686"/>
      <c r="DU58" s="686"/>
      <c r="DV58" s="686"/>
      <c r="DW58" s="686"/>
      <c r="DX58" s="687"/>
    </row>
    <row r="59" spans="2:128" ht="11.25" customHeight="1" x14ac:dyDescent="0.2">
      <c r="AP59" s="219"/>
      <c r="AQ59" s="223"/>
      <c r="AR59" s="223"/>
      <c r="AS59" s="223"/>
      <c r="AT59" s="223"/>
      <c r="AU59" s="223"/>
      <c r="AV59" s="223"/>
      <c r="AW59" s="223"/>
      <c r="AX59" s="223"/>
      <c r="AY59" s="219"/>
      <c r="AZ59" s="688"/>
      <c r="BA59" s="688"/>
      <c r="BB59" s="688"/>
      <c r="BC59" s="688"/>
      <c r="BD59" s="219"/>
      <c r="BE59" s="219"/>
      <c r="BF59" s="219"/>
      <c r="BG59" s="219"/>
      <c r="BH59" s="219"/>
      <c r="BI59" s="219"/>
      <c r="BJ59" s="219"/>
      <c r="BK59" s="219"/>
      <c r="BL59" s="219"/>
      <c r="BM59" s="219"/>
      <c r="BN59" s="219"/>
      <c r="BO59" s="219"/>
      <c r="BP59" s="219"/>
      <c r="BQ59" s="219"/>
      <c r="BR59" s="219"/>
      <c r="BS59" s="688"/>
      <c r="BT59" s="688"/>
      <c r="BU59" s="688"/>
      <c r="BV59" s="688"/>
      <c r="BW59" s="688"/>
      <c r="BY59" s="647"/>
      <c r="BZ59" s="648"/>
      <c r="CA59" s="608" t="s">
        <v>336</v>
      </c>
      <c r="CB59" s="609"/>
      <c r="CC59" s="609"/>
      <c r="CD59" s="609"/>
      <c r="CE59" s="609"/>
      <c r="CF59" s="609"/>
      <c r="CG59" s="609"/>
      <c r="CH59" s="609"/>
      <c r="CI59" s="609"/>
      <c r="CJ59" s="609"/>
      <c r="CK59" s="609"/>
      <c r="CL59" s="610"/>
      <c r="CM59" s="611" t="s">
        <v>136</v>
      </c>
      <c r="CN59" s="612"/>
      <c r="CO59" s="612"/>
      <c r="CP59" s="612"/>
      <c r="CQ59" s="612"/>
      <c r="CR59" s="612"/>
      <c r="CS59" s="612"/>
      <c r="CT59" s="613"/>
      <c r="CU59" s="616" t="s">
        <v>136</v>
      </c>
      <c r="CV59" s="638"/>
      <c r="CW59" s="638"/>
      <c r="CX59" s="639"/>
      <c r="CY59" s="620" t="s">
        <v>209</v>
      </c>
      <c r="CZ59" s="636"/>
      <c r="DA59" s="636"/>
      <c r="DB59" s="636"/>
      <c r="DC59" s="636"/>
      <c r="DD59" s="636"/>
      <c r="DE59" s="636"/>
      <c r="DF59" s="637"/>
      <c r="DG59" s="682"/>
      <c r="DH59" s="683"/>
      <c r="DI59" s="683"/>
      <c r="DJ59" s="683"/>
      <c r="DK59" s="683"/>
      <c r="DL59" s="683"/>
      <c r="DM59" s="683"/>
      <c r="DN59" s="683"/>
      <c r="DO59" s="683"/>
      <c r="DP59" s="683"/>
      <c r="DQ59" s="684"/>
      <c r="DR59" s="685"/>
      <c r="DS59" s="686"/>
      <c r="DT59" s="686"/>
      <c r="DU59" s="686"/>
      <c r="DV59" s="686"/>
      <c r="DW59" s="686"/>
      <c r="DX59" s="687"/>
    </row>
    <row r="60" spans="2:128" ht="11.25" customHeight="1" x14ac:dyDescent="0.2">
      <c r="AP60" s="219"/>
      <c r="AQ60" s="223"/>
      <c r="AR60" s="223"/>
      <c r="AS60" s="223"/>
      <c r="AT60" s="223"/>
      <c r="AU60" s="223"/>
      <c r="AV60" s="223"/>
      <c r="AW60" s="223"/>
      <c r="AX60" s="223"/>
      <c r="AY60" s="219"/>
      <c r="AZ60" s="688"/>
      <c r="BA60" s="688"/>
      <c r="BB60" s="688"/>
      <c r="BC60" s="688"/>
      <c r="BD60" s="219"/>
      <c r="BE60" s="219"/>
      <c r="BF60" s="219"/>
      <c r="BG60" s="219"/>
      <c r="BH60" s="219"/>
      <c r="BI60" s="219"/>
      <c r="BJ60" s="219"/>
      <c r="BK60" s="219"/>
      <c r="BL60" s="219"/>
      <c r="BM60" s="219"/>
      <c r="BN60" s="219"/>
      <c r="BO60" s="219"/>
      <c r="BP60" s="219"/>
      <c r="BQ60" s="219"/>
      <c r="BR60" s="219"/>
      <c r="BS60" s="688"/>
      <c r="BT60" s="688"/>
      <c r="BU60" s="688"/>
      <c r="BV60" s="688"/>
      <c r="BW60" s="688"/>
      <c r="BY60" s="627" t="s">
        <v>337</v>
      </c>
      <c r="BZ60" s="628"/>
      <c r="CA60" s="628"/>
      <c r="CB60" s="628"/>
      <c r="CC60" s="628"/>
      <c r="CD60" s="628"/>
      <c r="CE60" s="628"/>
      <c r="CF60" s="628"/>
      <c r="CG60" s="628"/>
      <c r="CH60" s="628"/>
      <c r="CI60" s="628"/>
      <c r="CJ60" s="628"/>
      <c r="CK60" s="628"/>
      <c r="CL60" s="629"/>
      <c r="CM60" s="690">
        <v>437322620</v>
      </c>
      <c r="CN60" s="691"/>
      <c r="CO60" s="691"/>
      <c r="CP60" s="691"/>
      <c r="CQ60" s="691"/>
      <c r="CR60" s="691"/>
      <c r="CS60" s="691"/>
      <c r="CT60" s="692"/>
      <c r="CU60" s="633">
        <v>100</v>
      </c>
      <c r="CV60" s="693"/>
      <c r="CW60" s="693"/>
      <c r="CX60" s="694"/>
      <c r="CY60" s="695">
        <v>299108453</v>
      </c>
      <c r="CZ60" s="696"/>
      <c r="DA60" s="696"/>
      <c r="DB60" s="696"/>
      <c r="DC60" s="696"/>
      <c r="DD60" s="696"/>
      <c r="DE60" s="696"/>
      <c r="DF60" s="697"/>
      <c r="DG60" s="698"/>
      <c r="DH60" s="699"/>
      <c r="DI60" s="699"/>
      <c r="DJ60" s="699"/>
      <c r="DK60" s="699"/>
      <c r="DL60" s="699"/>
      <c r="DM60" s="699"/>
      <c r="DN60" s="699"/>
      <c r="DO60" s="699"/>
      <c r="DP60" s="699"/>
      <c r="DQ60" s="700"/>
      <c r="DR60" s="701"/>
      <c r="DS60" s="702"/>
      <c r="DT60" s="702"/>
      <c r="DU60" s="702"/>
      <c r="DV60" s="702"/>
      <c r="DW60" s="702"/>
      <c r="DX60" s="703"/>
    </row>
    <row r="61" spans="2:128" ht="11.25" customHeight="1" x14ac:dyDescent="0.2">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x14ac:dyDescent="0.2">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x14ac:dyDescent="0.2">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2">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2">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x14ac:dyDescent="0.2">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x14ac:dyDescent="0.2">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x14ac:dyDescent="0.2">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2">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MFImCaO5swNRb27dWdX5Sd3pib9N/lHxQd6dKiolVyRkZwe0PfYJqaBpnTRyTiz/e9Yu3EuyFGG5x7gwfSIF1A==" saltValue="2Pui1q5NZcuy0LReTQ5Hzw==" spinCount="100000" sheet="1" objects="1" scenarios="1"/>
  <mergeCells count="683">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CY53:DF53"/>
    <mergeCell ref="DG53:DQ53"/>
    <mergeCell ref="DR53:DX53"/>
    <mergeCell ref="BD54:BM54"/>
    <mergeCell ref="BN54:BW54"/>
    <mergeCell ref="BY54:CL54"/>
    <mergeCell ref="CM54:CT54"/>
    <mergeCell ref="CU54:CX54"/>
    <mergeCell ref="CY54:DF54"/>
    <mergeCell ref="DG54:DQ54"/>
    <mergeCell ref="AP53:AS55"/>
    <mergeCell ref="BD53:BM53"/>
    <mergeCell ref="BN53:BW53"/>
    <mergeCell ref="BY53:CL53"/>
    <mergeCell ref="CM53:CT53"/>
    <mergeCell ref="CU53:CX53"/>
    <mergeCell ref="BY52:CL52"/>
    <mergeCell ref="CM52:CT52"/>
    <mergeCell ref="CU52:CX52"/>
    <mergeCell ref="CY52:DF52"/>
    <mergeCell ref="DG52:DQ52"/>
    <mergeCell ref="DR52:DX52"/>
    <mergeCell ref="BY51:CL51"/>
    <mergeCell ref="CM51:CT51"/>
    <mergeCell ref="CU51:CX51"/>
    <mergeCell ref="CY51:DF51"/>
    <mergeCell ref="DG51:DQ51"/>
    <mergeCell ref="DR51:DX51"/>
    <mergeCell ref="DR49:DX49"/>
    <mergeCell ref="BY50:CL50"/>
    <mergeCell ref="CM50:CT50"/>
    <mergeCell ref="CU50:CX50"/>
    <mergeCell ref="CY50:DF50"/>
    <mergeCell ref="DG50:DQ50"/>
    <mergeCell ref="DR50:DX50"/>
    <mergeCell ref="CY48:DF48"/>
    <mergeCell ref="DG48:DQ48"/>
    <mergeCell ref="DR48:DX48"/>
    <mergeCell ref="CM46:CT46"/>
    <mergeCell ref="BD49:BM49"/>
    <mergeCell ref="BN49:BW49"/>
    <mergeCell ref="BY49:CL49"/>
    <mergeCell ref="CM49:CT49"/>
    <mergeCell ref="CU49:CX49"/>
    <mergeCell ref="CY49:DF49"/>
    <mergeCell ref="DG49:DQ49"/>
    <mergeCell ref="CU47:CX47"/>
    <mergeCell ref="CY47:DF47"/>
    <mergeCell ref="DG47:DQ47"/>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39:Q39"/>
    <mergeCell ref="R39:Y39"/>
    <mergeCell ref="Z39:AC39"/>
    <mergeCell ref="AD39:AK39"/>
    <mergeCell ref="AL39:AO39"/>
    <mergeCell ref="AP39:BC39"/>
    <mergeCell ref="BD39:BK39"/>
    <mergeCell ref="BL39:BO39"/>
    <mergeCell ref="BL38:BO38"/>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7"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election activeCell="AF106" sqref="AF106"/>
    </sheetView>
  </sheetViews>
  <sheetFormatPr defaultColWidth="0" defaultRowHeight="13" zeroHeight="1" x14ac:dyDescent="0.2"/>
  <cols>
    <col min="1" max="130" width="2.7265625" style="278" customWidth="1"/>
    <col min="131" max="131" width="1.6328125" style="278" customWidth="1"/>
    <col min="132" max="16384" width="9" style="278" hidden="1"/>
  </cols>
  <sheetData>
    <row r="1" spans="1:131" s="236" customFormat="1" ht="11.25" customHeight="1" thickBot="1" x14ac:dyDescent="0.25">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5">
      <c r="A2" s="237" t="s">
        <v>338</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733" t="s">
        <v>339</v>
      </c>
      <c r="DK2" s="734"/>
      <c r="DL2" s="734"/>
      <c r="DM2" s="734"/>
      <c r="DN2" s="734"/>
      <c r="DO2" s="735"/>
      <c r="DP2" s="238"/>
      <c r="DQ2" s="733" t="s">
        <v>340</v>
      </c>
      <c r="DR2" s="734"/>
      <c r="DS2" s="734"/>
      <c r="DT2" s="734"/>
      <c r="DU2" s="734"/>
      <c r="DV2" s="734"/>
      <c r="DW2" s="734"/>
      <c r="DX2" s="734"/>
      <c r="DY2" s="734"/>
      <c r="DZ2" s="735"/>
      <c r="EA2" s="239"/>
    </row>
    <row r="3" spans="1:131" s="236" customFormat="1" ht="11.25" customHeight="1" x14ac:dyDescent="0.2">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5">
      <c r="A4" s="736" t="s">
        <v>341</v>
      </c>
      <c r="B4" s="736"/>
      <c r="C4" s="736"/>
      <c r="D4" s="736"/>
      <c r="E4" s="736"/>
      <c r="F4" s="736"/>
      <c r="G4" s="736"/>
      <c r="H4" s="736"/>
      <c r="I4" s="736"/>
      <c r="J4" s="736"/>
      <c r="K4" s="736"/>
      <c r="L4" s="736"/>
      <c r="M4" s="736"/>
      <c r="N4" s="736"/>
      <c r="O4" s="736"/>
      <c r="P4" s="736"/>
      <c r="Q4" s="736"/>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6"/>
      <c r="AV4" s="736"/>
      <c r="AW4" s="736"/>
      <c r="AX4" s="736"/>
      <c r="AY4" s="736"/>
      <c r="AZ4" s="241"/>
      <c r="BA4" s="241"/>
      <c r="BB4" s="241"/>
      <c r="BC4" s="241"/>
      <c r="BD4" s="241"/>
      <c r="BE4" s="242"/>
      <c r="BF4" s="242"/>
      <c r="BG4" s="242"/>
      <c r="BH4" s="242"/>
      <c r="BI4" s="242"/>
      <c r="BJ4" s="242"/>
      <c r="BK4" s="242"/>
      <c r="BL4" s="242"/>
      <c r="BM4" s="242"/>
      <c r="BN4" s="242"/>
      <c r="BO4" s="242"/>
      <c r="BP4" s="242"/>
      <c r="BQ4" s="241" t="s">
        <v>342</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2">
      <c r="A5" s="727" t="s">
        <v>343</v>
      </c>
      <c r="B5" s="728"/>
      <c r="C5" s="728"/>
      <c r="D5" s="728"/>
      <c r="E5" s="728"/>
      <c r="F5" s="728"/>
      <c r="G5" s="728"/>
      <c r="H5" s="728"/>
      <c r="I5" s="728"/>
      <c r="J5" s="728"/>
      <c r="K5" s="728"/>
      <c r="L5" s="728"/>
      <c r="M5" s="728"/>
      <c r="N5" s="728"/>
      <c r="O5" s="728"/>
      <c r="P5" s="729"/>
      <c r="Q5" s="704" t="s">
        <v>344</v>
      </c>
      <c r="R5" s="705"/>
      <c r="S5" s="705"/>
      <c r="T5" s="705"/>
      <c r="U5" s="706"/>
      <c r="V5" s="704" t="s">
        <v>345</v>
      </c>
      <c r="W5" s="705"/>
      <c r="X5" s="705"/>
      <c r="Y5" s="705"/>
      <c r="Z5" s="706"/>
      <c r="AA5" s="704" t="s">
        <v>346</v>
      </c>
      <c r="AB5" s="705"/>
      <c r="AC5" s="705"/>
      <c r="AD5" s="705"/>
      <c r="AE5" s="705"/>
      <c r="AF5" s="737" t="s">
        <v>347</v>
      </c>
      <c r="AG5" s="705"/>
      <c r="AH5" s="705"/>
      <c r="AI5" s="705"/>
      <c r="AJ5" s="716"/>
      <c r="AK5" s="705" t="s">
        <v>348</v>
      </c>
      <c r="AL5" s="705"/>
      <c r="AM5" s="705"/>
      <c r="AN5" s="705"/>
      <c r="AO5" s="706"/>
      <c r="AP5" s="704" t="s">
        <v>349</v>
      </c>
      <c r="AQ5" s="705"/>
      <c r="AR5" s="705"/>
      <c r="AS5" s="705"/>
      <c r="AT5" s="706"/>
      <c r="AU5" s="704" t="s">
        <v>350</v>
      </c>
      <c r="AV5" s="705"/>
      <c r="AW5" s="705"/>
      <c r="AX5" s="705"/>
      <c r="AY5" s="716"/>
      <c r="AZ5" s="245"/>
      <c r="BA5" s="245"/>
      <c r="BB5" s="245"/>
      <c r="BC5" s="245"/>
      <c r="BD5" s="245"/>
      <c r="BE5" s="246"/>
      <c r="BF5" s="246"/>
      <c r="BG5" s="246"/>
      <c r="BH5" s="246"/>
      <c r="BI5" s="246"/>
      <c r="BJ5" s="246"/>
      <c r="BK5" s="246"/>
      <c r="BL5" s="246"/>
      <c r="BM5" s="246"/>
      <c r="BN5" s="246"/>
      <c r="BO5" s="246"/>
      <c r="BP5" s="246"/>
      <c r="BQ5" s="727" t="s">
        <v>351</v>
      </c>
      <c r="BR5" s="728"/>
      <c r="BS5" s="728"/>
      <c r="BT5" s="728"/>
      <c r="BU5" s="728"/>
      <c r="BV5" s="728"/>
      <c r="BW5" s="728"/>
      <c r="BX5" s="728"/>
      <c r="BY5" s="728"/>
      <c r="BZ5" s="728"/>
      <c r="CA5" s="728"/>
      <c r="CB5" s="728"/>
      <c r="CC5" s="728"/>
      <c r="CD5" s="728"/>
      <c r="CE5" s="728"/>
      <c r="CF5" s="728"/>
      <c r="CG5" s="729"/>
      <c r="CH5" s="704" t="s">
        <v>352</v>
      </c>
      <c r="CI5" s="705"/>
      <c r="CJ5" s="705"/>
      <c r="CK5" s="705"/>
      <c r="CL5" s="706"/>
      <c r="CM5" s="704" t="s">
        <v>353</v>
      </c>
      <c r="CN5" s="705"/>
      <c r="CO5" s="705"/>
      <c r="CP5" s="705"/>
      <c r="CQ5" s="706"/>
      <c r="CR5" s="704" t="s">
        <v>354</v>
      </c>
      <c r="CS5" s="705"/>
      <c r="CT5" s="705"/>
      <c r="CU5" s="705"/>
      <c r="CV5" s="706"/>
      <c r="CW5" s="704" t="s">
        <v>355</v>
      </c>
      <c r="CX5" s="705"/>
      <c r="CY5" s="705"/>
      <c r="CZ5" s="705"/>
      <c r="DA5" s="706"/>
      <c r="DB5" s="704" t="s">
        <v>356</v>
      </c>
      <c r="DC5" s="705"/>
      <c r="DD5" s="705"/>
      <c r="DE5" s="705"/>
      <c r="DF5" s="706"/>
      <c r="DG5" s="710" t="s">
        <v>357</v>
      </c>
      <c r="DH5" s="711"/>
      <c r="DI5" s="711"/>
      <c r="DJ5" s="711"/>
      <c r="DK5" s="712"/>
      <c r="DL5" s="710" t="s">
        <v>358</v>
      </c>
      <c r="DM5" s="711"/>
      <c r="DN5" s="711"/>
      <c r="DO5" s="711"/>
      <c r="DP5" s="712"/>
      <c r="DQ5" s="704" t="s">
        <v>359</v>
      </c>
      <c r="DR5" s="705"/>
      <c r="DS5" s="705"/>
      <c r="DT5" s="705"/>
      <c r="DU5" s="706"/>
      <c r="DV5" s="704" t="s">
        <v>350</v>
      </c>
      <c r="DW5" s="705"/>
      <c r="DX5" s="705"/>
      <c r="DY5" s="705"/>
      <c r="DZ5" s="716"/>
      <c r="EA5" s="243"/>
    </row>
    <row r="6" spans="1:131" s="244" customFormat="1" ht="26.25" customHeight="1" thickBot="1" x14ac:dyDescent="0.25">
      <c r="A6" s="730"/>
      <c r="B6" s="731"/>
      <c r="C6" s="731"/>
      <c r="D6" s="731"/>
      <c r="E6" s="731"/>
      <c r="F6" s="731"/>
      <c r="G6" s="731"/>
      <c r="H6" s="731"/>
      <c r="I6" s="731"/>
      <c r="J6" s="731"/>
      <c r="K6" s="731"/>
      <c r="L6" s="731"/>
      <c r="M6" s="731"/>
      <c r="N6" s="731"/>
      <c r="O6" s="731"/>
      <c r="P6" s="732"/>
      <c r="Q6" s="707"/>
      <c r="R6" s="708"/>
      <c r="S6" s="708"/>
      <c r="T6" s="708"/>
      <c r="U6" s="709"/>
      <c r="V6" s="707"/>
      <c r="W6" s="708"/>
      <c r="X6" s="708"/>
      <c r="Y6" s="708"/>
      <c r="Z6" s="709"/>
      <c r="AA6" s="707"/>
      <c r="AB6" s="708"/>
      <c r="AC6" s="708"/>
      <c r="AD6" s="708"/>
      <c r="AE6" s="708"/>
      <c r="AF6" s="738"/>
      <c r="AG6" s="708"/>
      <c r="AH6" s="708"/>
      <c r="AI6" s="708"/>
      <c r="AJ6" s="717"/>
      <c r="AK6" s="708"/>
      <c r="AL6" s="708"/>
      <c r="AM6" s="708"/>
      <c r="AN6" s="708"/>
      <c r="AO6" s="709"/>
      <c r="AP6" s="707"/>
      <c r="AQ6" s="708"/>
      <c r="AR6" s="708"/>
      <c r="AS6" s="708"/>
      <c r="AT6" s="709"/>
      <c r="AU6" s="707"/>
      <c r="AV6" s="708"/>
      <c r="AW6" s="708"/>
      <c r="AX6" s="708"/>
      <c r="AY6" s="717"/>
      <c r="AZ6" s="241"/>
      <c r="BA6" s="241"/>
      <c r="BB6" s="241"/>
      <c r="BC6" s="241"/>
      <c r="BD6" s="241"/>
      <c r="BE6" s="242"/>
      <c r="BF6" s="242"/>
      <c r="BG6" s="242"/>
      <c r="BH6" s="242"/>
      <c r="BI6" s="242"/>
      <c r="BJ6" s="242"/>
      <c r="BK6" s="242"/>
      <c r="BL6" s="242"/>
      <c r="BM6" s="242"/>
      <c r="BN6" s="242"/>
      <c r="BO6" s="242"/>
      <c r="BP6" s="242"/>
      <c r="BQ6" s="730"/>
      <c r="BR6" s="731"/>
      <c r="BS6" s="731"/>
      <c r="BT6" s="731"/>
      <c r="BU6" s="731"/>
      <c r="BV6" s="731"/>
      <c r="BW6" s="731"/>
      <c r="BX6" s="731"/>
      <c r="BY6" s="731"/>
      <c r="BZ6" s="731"/>
      <c r="CA6" s="731"/>
      <c r="CB6" s="731"/>
      <c r="CC6" s="731"/>
      <c r="CD6" s="731"/>
      <c r="CE6" s="731"/>
      <c r="CF6" s="731"/>
      <c r="CG6" s="732"/>
      <c r="CH6" s="707"/>
      <c r="CI6" s="708"/>
      <c r="CJ6" s="708"/>
      <c r="CK6" s="708"/>
      <c r="CL6" s="709"/>
      <c r="CM6" s="707"/>
      <c r="CN6" s="708"/>
      <c r="CO6" s="708"/>
      <c r="CP6" s="708"/>
      <c r="CQ6" s="709"/>
      <c r="CR6" s="707"/>
      <c r="CS6" s="708"/>
      <c r="CT6" s="708"/>
      <c r="CU6" s="708"/>
      <c r="CV6" s="709"/>
      <c r="CW6" s="707"/>
      <c r="CX6" s="708"/>
      <c r="CY6" s="708"/>
      <c r="CZ6" s="708"/>
      <c r="DA6" s="709"/>
      <c r="DB6" s="707"/>
      <c r="DC6" s="708"/>
      <c r="DD6" s="708"/>
      <c r="DE6" s="708"/>
      <c r="DF6" s="709"/>
      <c r="DG6" s="713"/>
      <c r="DH6" s="714"/>
      <c r="DI6" s="714"/>
      <c r="DJ6" s="714"/>
      <c r="DK6" s="715"/>
      <c r="DL6" s="713"/>
      <c r="DM6" s="714"/>
      <c r="DN6" s="714"/>
      <c r="DO6" s="714"/>
      <c r="DP6" s="715"/>
      <c r="DQ6" s="707"/>
      <c r="DR6" s="708"/>
      <c r="DS6" s="708"/>
      <c r="DT6" s="708"/>
      <c r="DU6" s="709"/>
      <c r="DV6" s="707"/>
      <c r="DW6" s="708"/>
      <c r="DX6" s="708"/>
      <c r="DY6" s="708"/>
      <c r="DZ6" s="717"/>
      <c r="EA6" s="243"/>
    </row>
    <row r="7" spans="1:131" s="244" customFormat="1" ht="26.25" customHeight="1" thickTop="1" x14ac:dyDescent="0.2">
      <c r="A7" s="247">
        <v>1</v>
      </c>
      <c r="B7" s="718" t="s">
        <v>360</v>
      </c>
      <c r="C7" s="719"/>
      <c r="D7" s="719"/>
      <c r="E7" s="719"/>
      <c r="F7" s="719"/>
      <c r="G7" s="719"/>
      <c r="H7" s="719"/>
      <c r="I7" s="719"/>
      <c r="J7" s="719"/>
      <c r="K7" s="719"/>
      <c r="L7" s="719"/>
      <c r="M7" s="719"/>
      <c r="N7" s="719"/>
      <c r="O7" s="719"/>
      <c r="P7" s="720"/>
      <c r="Q7" s="721">
        <v>462875</v>
      </c>
      <c r="R7" s="722"/>
      <c r="S7" s="722"/>
      <c r="T7" s="722"/>
      <c r="U7" s="722"/>
      <c r="V7" s="722">
        <v>454991</v>
      </c>
      <c r="W7" s="722"/>
      <c r="X7" s="722"/>
      <c r="Y7" s="722"/>
      <c r="Z7" s="722"/>
      <c r="AA7" s="722">
        <v>7884</v>
      </c>
      <c r="AB7" s="722"/>
      <c r="AC7" s="722"/>
      <c r="AD7" s="722"/>
      <c r="AE7" s="723"/>
      <c r="AF7" s="724">
        <v>6085</v>
      </c>
      <c r="AG7" s="725"/>
      <c r="AH7" s="725"/>
      <c r="AI7" s="725"/>
      <c r="AJ7" s="726"/>
      <c r="AK7" s="761">
        <v>396</v>
      </c>
      <c r="AL7" s="762"/>
      <c r="AM7" s="762"/>
      <c r="AN7" s="762"/>
      <c r="AO7" s="762"/>
      <c r="AP7" s="762">
        <v>859523</v>
      </c>
      <c r="AQ7" s="762"/>
      <c r="AR7" s="762"/>
      <c r="AS7" s="762"/>
      <c r="AT7" s="762"/>
      <c r="AU7" s="763"/>
      <c r="AV7" s="763"/>
      <c r="AW7" s="763"/>
      <c r="AX7" s="763"/>
      <c r="AY7" s="764"/>
      <c r="AZ7" s="241"/>
      <c r="BA7" s="241"/>
      <c r="BB7" s="241"/>
      <c r="BC7" s="241"/>
      <c r="BD7" s="241"/>
      <c r="BE7" s="242"/>
      <c r="BF7" s="242"/>
      <c r="BG7" s="242"/>
      <c r="BH7" s="242"/>
      <c r="BI7" s="242"/>
      <c r="BJ7" s="242"/>
      <c r="BK7" s="242"/>
      <c r="BL7" s="242"/>
      <c r="BM7" s="242"/>
      <c r="BN7" s="242"/>
      <c r="BO7" s="242"/>
      <c r="BP7" s="242"/>
      <c r="BQ7" s="248">
        <v>1</v>
      </c>
      <c r="BR7" s="249"/>
      <c r="BS7" s="765" t="s">
        <v>577</v>
      </c>
      <c r="BT7" s="766"/>
      <c r="BU7" s="766"/>
      <c r="BV7" s="766"/>
      <c r="BW7" s="766"/>
      <c r="BX7" s="766"/>
      <c r="BY7" s="766"/>
      <c r="BZ7" s="766"/>
      <c r="CA7" s="766"/>
      <c r="CB7" s="766"/>
      <c r="CC7" s="766"/>
      <c r="CD7" s="766"/>
      <c r="CE7" s="766"/>
      <c r="CF7" s="766"/>
      <c r="CG7" s="767"/>
      <c r="CH7" s="758">
        <v>-36</v>
      </c>
      <c r="CI7" s="759"/>
      <c r="CJ7" s="759"/>
      <c r="CK7" s="759"/>
      <c r="CL7" s="760"/>
      <c r="CM7" s="758">
        <v>5767</v>
      </c>
      <c r="CN7" s="759"/>
      <c r="CO7" s="759"/>
      <c r="CP7" s="759"/>
      <c r="CQ7" s="760"/>
      <c r="CR7" s="758">
        <v>50</v>
      </c>
      <c r="CS7" s="759"/>
      <c r="CT7" s="759"/>
      <c r="CU7" s="759"/>
      <c r="CV7" s="760"/>
      <c r="CW7" s="758">
        <v>36</v>
      </c>
      <c r="CX7" s="759"/>
      <c r="CY7" s="759"/>
      <c r="CZ7" s="759"/>
      <c r="DA7" s="760"/>
      <c r="DB7" s="758">
        <v>0</v>
      </c>
      <c r="DC7" s="759"/>
      <c r="DD7" s="759"/>
      <c r="DE7" s="759"/>
      <c r="DF7" s="760"/>
      <c r="DG7" s="758"/>
      <c r="DH7" s="759"/>
      <c r="DI7" s="759"/>
      <c r="DJ7" s="759"/>
      <c r="DK7" s="760"/>
      <c r="DL7" s="758"/>
      <c r="DM7" s="759"/>
      <c r="DN7" s="759"/>
      <c r="DO7" s="759"/>
      <c r="DP7" s="760"/>
      <c r="DQ7" s="758"/>
      <c r="DR7" s="759"/>
      <c r="DS7" s="759"/>
      <c r="DT7" s="759"/>
      <c r="DU7" s="760"/>
      <c r="DV7" s="739"/>
      <c r="DW7" s="740"/>
      <c r="DX7" s="740"/>
      <c r="DY7" s="740"/>
      <c r="DZ7" s="741"/>
      <c r="EA7" s="243"/>
    </row>
    <row r="8" spans="1:131" s="244" customFormat="1" ht="26.25" customHeight="1" x14ac:dyDescent="0.2">
      <c r="A8" s="250">
        <v>2</v>
      </c>
      <c r="B8" s="742" t="s">
        <v>361</v>
      </c>
      <c r="C8" s="743"/>
      <c r="D8" s="743"/>
      <c r="E8" s="743"/>
      <c r="F8" s="743"/>
      <c r="G8" s="743"/>
      <c r="H8" s="743"/>
      <c r="I8" s="743"/>
      <c r="J8" s="743"/>
      <c r="K8" s="743"/>
      <c r="L8" s="743"/>
      <c r="M8" s="743"/>
      <c r="N8" s="743"/>
      <c r="O8" s="743"/>
      <c r="P8" s="744"/>
      <c r="Q8" s="745">
        <v>110838</v>
      </c>
      <c r="R8" s="746"/>
      <c r="S8" s="746"/>
      <c r="T8" s="746"/>
      <c r="U8" s="746"/>
      <c r="V8" s="746">
        <v>110838</v>
      </c>
      <c r="W8" s="746"/>
      <c r="X8" s="746"/>
      <c r="Y8" s="746"/>
      <c r="Z8" s="746"/>
      <c r="AA8" s="746" t="s">
        <v>513</v>
      </c>
      <c r="AB8" s="746"/>
      <c r="AC8" s="746"/>
      <c r="AD8" s="746"/>
      <c r="AE8" s="747"/>
      <c r="AF8" s="748" t="s">
        <v>362</v>
      </c>
      <c r="AG8" s="749"/>
      <c r="AH8" s="749"/>
      <c r="AI8" s="749"/>
      <c r="AJ8" s="750"/>
      <c r="AK8" s="751">
        <v>73721</v>
      </c>
      <c r="AL8" s="752"/>
      <c r="AM8" s="752"/>
      <c r="AN8" s="752"/>
      <c r="AO8" s="752"/>
      <c r="AP8" s="752"/>
      <c r="AQ8" s="752"/>
      <c r="AR8" s="752"/>
      <c r="AS8" s="752"/>
      <c r="AT8" s="752"/>
      <c r="AU8" s="753"/>
      <c r="AV8" s="753"/>
      <c r="AW8" s="753"/>
      <c r="AX8" s="753"/>
      <c r="AY8" s="754"/>
      <c r="AZ8" s="241"/>
      <c r="BA8" s="241"/>
      <c r="BB8" s="241"/>
      <c r="BC8" s="241"/>
      <c r="BD8" s="241"/>
      <c r="BE8" s="242"/>
      <c r="BF8" s="242"/>
      <c r="BG8" s="242"/>
      <c r="BH8" s="242"/>
      <c r="BI8" s="242"/>
      <c r="BJ8" s="242"/>
      <c r="BK8" s="242"/>
      <c r="BL8" s="242"/>
      <c r="BM8" s="242"/>
      <c r="BN8" s="242"/>
      <c r="BO8" s="242"/>
      <c r="BP8" s="242"/>
      <c r="BQ8" s="251">
        <v>2</v>
      </c>
      <c r="BR8" s="252"/>
      <c r="BS8" s="755" t="s">
        <v>578</v>
      </c>
      <c r="BT8" s="756"/>
      <c r="BU8" s="756"/>
      <c r="BV8" s="756"/>
      <c r="BW8" s="756"/>
      <c r="BX8" s="756"/>
      <c r="BY8" s="756"/>
      <c r="BZ8" s="756"/>
      <c r="CA8" s="756"/>
      <c r="CB8" s="756"/>
      <c r="CC8" s="756"/>
      <c r="CD8" s="756"/>
      <c r="CE8" s="756"/>
      <c r="CF8" s="756"/>
      <c r="CG8" s="757"/>
      <c r="CH8" s="768">
        <v>0</v>
      </c>
      <c r="CI8" s="769"/>
      <c r="CJ8" s="769"/>
      <c r="CK8" s="769"/>
      <c r="CL8" s="770"/>
      <c r="CM8" s="768">
        <v>0</v>
      </c>
      <c r="CN8" s="769"/>
      <c r="CO8" s="769"/>
      <c r="CP8" s="769"/>
      <c r="CQ8" s="770"/>
      <c r="CR8" s="768">
        <v>40</v>
      </c>
      <c r="CS8" s="769"/>
      <c r="CT8" s="769"/>
      <c r="CU8" s="769"/>
      <c r="CV8" s="770"/>
      <c r="CW8" s="768">
        <v>0</v>
      </c>
      <c r="CX8" s="769"/>
      <c r="CY8" s="769"/>
      <c r="CZ8" s="769"/>
      <c r="DA8" s="770"/>
      <c r="DB8" s="768">
        <v>0</v>
      </c>
      <c r="DC8" s="769"/>
      <c r="DD8" s="769"/>
      <c r="DE8" s="769"/>
      <c r="DF8" s="770"/>
      <c r="DG8" s="768"/>
      <c r="DH8" s="769"/>
      <c r="DI8" s="769"/>
      <c r="DJ8" s="769"/>
      <c r="DK8" s="770"/>
      <c r="DL8" s="768"/>
      <c r="DM8" s="769"/>
      <c r="DN8" s="769"/>
      <c r="DO8" s="769"/>
      <c r="DP8" s="770"/>
      <c r="DQ8" s="768"/>
      <c r="DR8" s="769"/>
      <c r="DS8" s="769"/>
      <c r="DT8" s="769"/>
      <c r="DU8" s="770"/>
      <c r="DV8" s="771"/>
      <c r="DW8" s="772"/>
      <c r="DX8" s="772"/>
      <c r="DY8" s="772"/>
      <c r="DZ8" s="773"/>
      <c r="EA8" s="243"/>
    </row>
    <row r="9" spans="1:131" s="244" customFormat="1" ht="26.25" customHeight="1" x14ac:dyDescent="0.2">
      <c r="A9" s="250">
        <v>3</v>
      </c>
      <c r="B9" s="742" t="s">
        <v>363</v>
      </c>
      <c r="C9" s="743"/>
      <c r="D9" s="743"/>
      <c r="E9" s="743"/>
      <c r="F9" s="743"/>
      <c r="G9" s="743"/>
      <c r="H9" s="743"/>
      <c r="I9" s="743"/>
      <c r="J9" s="743"/>
      <c r="K9" s="743"/>
      <c r="L9" s="743"/>
      <c r="M9" s="743"/>
      <c r="N9" s="743"/>
      <c r="O9" s="743"/>
      <c r="P9" s="744"/>
      <c r="Q9" s="745">
        <v>358</v>
      </c>
      <c r="R9" s="746"/>
      <c r="S9" s="746"/>
      <c r="T9" s="746"/>
      <c r="U9" s="746"/>
      <c r="V9" s="746">
        <v>317</v>
      </c>
      <c r="W9" s="746"/>
      <c r="X9" s="746"/>
      <c r="Y9" s="746"/>
      <c r="Z9" s="746"/>
      <c r="AA9" s="746">
        <v>41</v>
      </c>
      <c r="AB9" s="746"/>
      <c r="AC9" s="746"/>
      <c r="AD9" s="746"/>
      <c r="AE9" s="747"/>
      <c r="AF9" s="748">
        <v>41</v>
      </c>
      <c r="AG9" s="749"/>
      <c r="AH9" s="749"/>
      <c r="AI9" s="749"/>
      <c r="AJ9" s="750"/>
      <c r="AK9" s="751"/>
      <c r="AL9" s="752"/>
      <c r="AM9" s="752"/>
      <c r="AN9" s="752"/>
      <c r="AO9" s="752"/>
      <c r="AP9" s="752"/>
      <c r="AQ9" s="752"/>
      <c r="AR9" s="752"/>
      <c r="AS9" s="752"/>
      <c r="AT9" s="752"/>
      <c r="AU9" s="753"/>
      <c r="AV9" s="753"/>
      <c r="AW9" s="753"/>
      <c r="AX9" s="753"/>
      <c r="AY9" s="754"/>
      <c r="AZ9" s="241"/>
      <c r="BA9" s="241"/>
      <c r="BB9" s="241"/>
      <c r="BC9" s="241"/>
      <c r="BD9" s="241"/>
      <c r="BE9" s="242"/>
      <c r="BF9" s="242"/>
      <c r="BG9" s="242"/>
      <c r="BH9" s="242"/>
      <c r="BI9" s="242"/>
      <c r="BJ9" s="242"/>
      <c r="BK9" s="242"/>
      <c r="BL9" s="242"/>
      <c r="BM9" s="242"/>
      <c r="BN9" s="242"/>
      <c r="BO9" s="242"/>
      <c r="BP9" s="242"/>
      <c r="BQ9" s="251">
        <v>3</v>
      </c>
      <c r="BR9" s="252"/>
      <c r="BS9" s="755" t="s">
        <v>579</v>
      </c>
      <c r="BT9" s="756"/>
      <c r="BU9" s="756"/>
      <c r="BV9" s="756"/>
      <c r="BW9" s="756"/>
      <c r="BX9" s="756"/>
      <c r="BY9" s="756"/>
      <c r="BZ9" s="756"/>
      <c r="CA9" s="756"/>
      <c r="CB9" s="756"/>
      <c r="CC9" s="756"/>
      <c r="CD9" s="756"/>
      <c r="CE9" s="756"/>
      <c r="CF9" s="756"/>
      <c r="CG9" s="757"/>
      <c r="CH9" s="768">
        <v>4</v>
      </c>
      <c r="CI9" s="769"/>
      <c r="CJ9" s="769"/>
      <c r="CK9" s="769"/>
      <c r="CL9" s="770"/>
      <c r="CM9" s="768">
        <v>2151</v>
      </c>
      <c r="CN9" s="769"/>
      <c r="CO9" s="769"/>
      <c r="CP9" s="769"/>
      <c r="CQ9" s="770"/>
      <c r="CR9" s="768">
        <v>2015</v>
      </c>
      <c r="CS9" s="769"/>
      <c r="CT9" s="769"/>
      <c r="CU9" s="769"/>
      <c r="CV9" s="770"/>
      <c r="CW9" s="768">
        <v>0</v>
      </c>
      <c r="CX9" s="769"/>
      <c r="CY9" s="769"/>
      <c r="CZ9" s="769"/>
      <c r="DA9" s="770"/>
      <c r="DB9" s="768">
        <v>0</v>
      </c>
      <c r="DC9" s="769"/>
      <c r="DD9" s="769"/>
      <c r="DE9" s="769"/>
      <c r="DF9" s="770"/>
      <c r="DG9" s="768"/>
      <c r="DH9" s="769"/>
      <c r="DI9" s="769"/>
      <c r="DJ9" s="769"/>
      <c r="DK9" s="770"/>
      <c r="DL9" s="768"/>
      <c r="DM9" s="769"/>
      <c r="DN9" s="769"/>
      <c r="DO9" s="769"/>
      <c r="DP9" s="770"/>
      <c r="DQ9" s="768"/>
      <c r="DR9" s="769"/>
      <c r="DS9" s="769"/>
      <c r="DT9" s="769"/>
      <c r="DU9" s="770"/>
      <c r="DV9" s="771"/>
      <c r="DW9" s="772"/>
      <c r="DX9" s="772"/>
      <c r="DY9" s="772"/>
      <c r="DZ9" s="773"/>
      <c r="EA9" s="243"/>
    </row>
    <row r="10" spans="1:131" s="244" customFormat="1" ht="26.25" customHeight="1" x14ac:dyDescent="0.2">
      <c r="A10" s="250">
        <v>4</v>
      </c>
      <c r="B10" s="742" t="s">
        <v>364</v>
      </c>
      <c r="C10" s="743"/>
      <c r="D10" s="743"/>
      <c r="E10" s="743"/>
      <c r="F10" s="743"/>
      <c r="G10" s="743"/>
      <c r="H10" s="743"/>
      <c r="I10" s="743"/>
      <c r="J10" s="743"/>
      <c r="K10" s="743"/>
      <c r="L10" s="743"/>
      <c r="M10" s="743"/>
      <c r="N10" s="743"/>
      <c r="O10" s="743"/>
      <c r="P10" s="744"/>
      <c r="Q10" s="745">
        <v>24</v>
      </c>
      <c r="R10" s="746"/>
      <c r="S10" s="746"/>
      <c r="T10" s="746"/>
      <c r="U10" s="746"/>
      <c r="V10" s="746">
        <v>24</v>
      </c>
      <c r="W10" s="746"/>
      <c r="X10" s="746"/>
      <c r="Y10" s="746"/>
      <c r="Z10" s="746"/>
      <c r="AA10" s="746" t="s">
        <v>513</v>
      </c>
      <c r="AB10" s="746"/>
      <c r="AC10" s="746"/>
      <c r="AD10" s="746"/>
      <c r="AE10" s="747"/>
      <c r="AF10" s="748" t="s">
        <v>362</v>
      </c>
      <c r="AG10" s="749"/>
      <c r="AH10" s="749"/>
      <c r="AI10" s="749"/>
      <c r="AJ10" s="750"/>
      <c r="AK10" s="751">
        <v>24</v>
      </c>
      <c r="AL10" s="752"/>
      <c r="AM10" s="752"/>
      <c r="AN10" s="752"/>
      <c r="AO10" s="752"/>
      <c r="AP10" s="752"/>
      <c r="AQ10" s="752"/>
      <c r="AR10" s="752"/>
      <c r="AS10" s="752"/>
      <c r="AT10" s="752"/>
      <c r="AU10" s="753"/>
      <c r="AV10" s="753"/>
      <c r="AW10" s="753"/>
      <c r="AX10" s="753"/>
      <c r="AY10" s="754"/>
      <c r="AZ10" s="241"/>
      <c r="BA10" s="241"/>
      <c r="BB10" s="241"/>
      <c r="BC10" s="241"/>
      <c r="BD10" s="241"/>
      <c r="BE10" s="242"/>
      <c r="BF10" s="242"/>
      <c r="BG10" s="242"/>
      <c r="BH10" s="242"/>
      <c r="BI10" s="242"/>
      <c r="BJ10" s="242"/>
      <c r="BK10" s="242"/>
      <c r="BL10" s="242"/>
      <c r="BM10" s="242"/>
      <c r="BN10" s="242"/>
      <c r="BO10" s="242"/>
      <c r="BP10" s="242"/>
      <c r="BQ10" s="251">
        <v>4</v>
      </c>
      <c r="BR10" s="252"/>
      <c r="BS10" s="755" t="s">
        <v>580</v>
      </c>
      <c r="BT10" s="756"/>
      <c r="BU10" s="756"/>
      <c r="BV10" s="756"/>
      <c r="BW10" s="756"/>
      <c r="BX10" s="756"/>
      <c r="BY10" s="756"/>
      <c r="BZ10" s="756"/>
      <c r="CA10" s="756"/>
      <c r="CB10" s="756"/>
      <c r="CC10" s="756"/>
      <c r="CD10" s="756"/>
      <c r="CE10" s="756"/>
      <c r="CF10" s="756"/>
      <c r="CG10" s="757"/>
      <c r="CH10" s="768">
        <v>-6</v>
      </c>
      <c r="CI10" s="769"/>
      <c r="CJ10" s="769"/>
      <c r="CK10" s="769"/>
      <c r="CL10" s="770"/>
      <c r="CM10" s="768">
        <v>1667</v>
      </c>
      <c r="CN10" s="769"/>
      <c r="CO10" s="769"/>
      <c r="CP10" s="769"/>
      <c r="CQ10" s="770"/>
      <c r="CR10" s="768">
        <v>1200</v>
      </c>
      <c r="CS10" s="769"/>
      <c r="CT10" s="769"/>
      <c r="CU10" s="769"/>
      <c r="CV10" s="770"/>
      <c r="CW10" s="768">
        <v>0</v>
      </c>
      <c r="CX10" s="769"/>
      <c r="CY10" s="769"/>
      <c r="CZ10" s="769"/>
      <c r="DA10" s="770"/>
      <c r="DB10" s="768">
        <v>0</v>
      </c>
      <c r="DC10" s="769"/>
      <c r="DD10" s="769"/>
      <c r="DE10" s="769"/>
      <c r="DF10" s="770"/>
      <c r="DG10" s="768"/>
      <c r="DH10" s="769"/>
      <c r="DI10" s="769"/>
      <c r="DJ10" s="769"/>
      <c r="DK10" s="770"/>
      <c r="DL10" s="768"/>
      <c r="DM10" s="769"/>
      <c r="DN10" s="769"/>
      <c r="DO10" s="769"/>
      <c r="DP10" s="770"/>
      <c r="DQ10" s="768"/>
      <c r="DR10" s="769"/>
      <c r="DS10" s="769"/>
      <c r="DT10" s="769"/>
      <c r="DU10" s="770"/>
      <c r="DV10" s="771"/>
      <c r="DW10" s="772"/>
      <c r="DX10" s="772"/>
      <c r="DY10" s="772"/>
      <c r="DZ10" s="773"/>
      <c r="EA10" s="243"/>
    </row>
    <row r="11" spans="1:131" s="244" customFormat="1" ht="26.25" customHeight="1" x14ac:dyDescent="0.2">
      <c r="A11" s="250">
        <v>5</v>
      </c>
      <c r="B11" s="742" t="s">
        <v>365</v>
      </c>
      <c r="C11" s="743"/>
      <c r="D11" s="743"/>
      <c r="E11" s="743"/>
      <c r="F11" s="743"/>
      <c r="G11" s="743"/>
      <c r="H11" s="743"/>
      <c r="I11" s="743"/>
      <c r="J11" s="743"/>
      <c r="K11" s="743"/>
      <c r="L11" s="743"/>
      <c r="M11" s="743"/>
      <c r="N11" s="743"/>
      <c r="O11" s="743"/>
      <c r="P11" s="744"/>
      <c r="Q11" s="745">
        <v>203</v>
      </c>
      <c r="R11" s="746"/>
      <c r="S11" s="746"/>
      <c r="T11" s="746"/>
      <c r="U11" s="746"/>
      <c r="V11" s="746">
        <v>103</v>
      </c>
      <c r="W11" s="746"/>
      <c r="X11" s="746"/>
      <c r="Y11" s="746"/>
      <c r="Z11" s="746"/>
      <c r="AA11" s="746">
        <v>100</v>
      </c>
      <c r="AB11" s="746"/>
      <c r="AC11" s="746"/>
      <c r="AD11" s="746"/>
      <c r="AE11" s="747"/>
      <c r="AF11" s="748" t="s">
        <v>366</v>
      </c>
      <c r="AG11" s="749"/>
      <c r="AH11" s="749"/>
      <c r="AI11" s="749"/>
      <c r="AJ11" s="750"/>
      <c r="AK11" s="751">
        <v>2</v>
      </c>
      <c r="AL11" s="752"/>
      <c r="AM11" s="752"/>
      <c r="AN11" s="752"/>
      <c r="AO11" s="752"/>
      <c r="AP11" s="752">
        <v>348</v>
      </c>
      <c r="AQ11" s="752"/>
      <c r="AR11" s="752"/>
      <c r="AS11" s="752"/>
      <c r="AT11" s="752"/>
      <c r="AU11" s="753"/>
      <c r="AV11" s="753"/>
      <c r="AW11" s="753"/>
      <c r="AX11" s="753"/>
      <c r="AY11" s="754"/>
      <c r="AZ11" s="241"/>
      <c r="BA11" s="241"/>
      <c r="BB11" s="241"/>
      <c r="BC11" s="241"/>
      <c r="BD11" s="241"/>
      <c r="BE11" s="242"/>
      <c r="BF11" s="242"/>
      <c r="BG11" s="242"/>
      <c r="BH11" s="242"/>
      <c r="BI11" s="242"/>
      <c r="BJ11" s="242"/>
      <c r="BK11" s="242"/>
      <c r="BL11" s="242"/>
      <c r="BM11" s="242"/>
      <c r="BN11" s="242"/>
      <c r="BO11" s="242"/>
      <c r="BP11" s="242"/>
      <c r="BQ11" s="251">
        <v>5</v>
      </c>
      <c r="BR11" s="252"/>
      <c r="BS11" s="755" t="s">
        <v>581</v>
      </c>
      <c r="BT11" s="756"/>
      <c r="BU11" s="756"/>
      <c r="BV11" s="756"/>
      <c r="BW11" s="756"/>
      <c r="BX11" s="756"/>
      <c r="BY11" s="756"/>
      <c r="BZ11" s="756"/>
      <c r="CA11" s="756"/>
      <c r="CB11" s="756"/>
      <c r="CC11" s="756"/>
      <c r="CD11" s="756"/>
      <c r="CE11" s="756"/>
      <c r="CF11" s="756"/>
      <c r="CG11" s="757"/>
      <c r="CH11" s="768">
        <v>1</v>
      </c>
      <c r="CI11" s="769"/>
      <c r="CJ11" s="769"/>
      <c r="CK11" s="769"/>
      <c r="CL11" s="770"/>
      <c r="CM11" s="768">
        <v>507</v>
      </c>
      <c r="CN11" s="769"/>
      <c r="CO11" s="769"/>
      <c r="CP11" s="769"/>
      <c r="CQ11" s="770"/>
      <c r="CR11" s="768">
        <v>241</v>
      </c>
      <c r="CS11" s="769"/>
      <c r="CT11" s="769"/>
      <c r="CU11" s="769"/>
      <c r="CV11" s="770"/>
      <c r="CW11" s="768">
        <v>5</v>
      </c>
      <c r="CX11" s="769"/>
      <c r="CY11" s="769"/>
      <c r="CZ11" s="769"/>
      <c r="DA11" s="770"/>
      <c r="DB11" s="768">
        <v>0</v>
      </c>
      <c r="DC11" s="769"/>
      <c r="DD11" s="769"/>
      <c r="DE11" s="769"/>
      <c r="DF11" s="770"/>
      <c r="DG11" s="768"/>
      <c r="DH11" s="769"/>
      <c r="DI11" s="769"/>
      <c r="DJ11" s="769"/>
      <c r="DK11" s="770"/>
      <c r="DL11" s="768"/>
      <c r="DM11" s="769"/>
      <c r="DN11" s="769"/>
      <c r="DO11" s="769"/>
      <c r="DP11" s="770"/>
      <c r="DQ11" s="768"/>
      <c r="DR11" s="769"/>
      <c r="DS11" s="769"/>
      <c r="DT11" s="769"/>
      <c r="DU11" s="770"/>
      <c r="DV11" s="771"/>
      <c r="DW11" s="772"/>
      <c r="DX11" s="772"/>
      <c r="DY11" s="772"/>
      <c r="DZ11" s="773"/>
      <c r="EA11" s="243"/>
    </row>
    <row r="12" spans="1:131" s="244" customFormat="1" ht="26.25" customHeight="1" x14ac:dyDescent="0.2">
      <c r="A12" s="250">
        <v>6</v>
      </c>
      <c r="B12" s="742" t="s">
        <v>367</v>
      </c>
      <c r="C12" s="743"/>
      <c r="D12" s="743"/>
      <c r="E12" s="743"/>
      <c r="F12" s="743"/>
      <c r="G12" s="743"/>
      <c r="H12" s="743"/>
      <c r="I12" s="743"/>
      <c r="J12" s="743"/>
      <c r="K12" s="743"/>
      <c r="L12" s="743"/>
      <c r="M12" s="743"/>
      <c r="N12" s="743"/>
      <c r="O12" s="743"/>
      <c r="P12" s="744"/>
      <c r="Q12" s="745">
        <v>812</v>
      </c>
      <c r="R12" s="746"/>
      <c r="S12" s="746"/>
      <c r="T12" s="746"/>
      <c r="U12" s="746"/>
      <c r="V12" s="746">
        <v>721</v>
      </c>
      <c r="W12" s="746"/>
      <c r="X12" s="746"/>
      <c r="Y12" s="746"/>
      <c r="Z12" s="746"/>
      <c r="AA12" s="746">
        <v>91</v>
      </c>
      <c r="AB12" s="746"/>
      <c r="AC12" s="746"/>
      <c r="AD12" s="746"/>
      <c r="AE12" s="747"/>
      <c r="AF12" s="748" t="s">
        <v>136</v>
      </c>
      <c r="AG12" s="749"/>
      <c r="AH12" s="749"/>
      <c r="AI12" s="749"/>
      <c r="AJ12" s="750"/>
      <c r="AK12" s="751">
        <v>9</v>
      </c>
      <c r="AL12" s="752"/>
      <c r="AM12" s="752"/>
      <c r="AN12" s="752"/>
      <c r="AO12" s="752"/>
      <c r="AP12" s="752">
        <v>8105</v>
      </c>
      <c r="AQ12" s="752"/>
      <c r="AR12" s="752"/>
      <c r="AS12" s="752"/>
      <c r="AT12" s="752"/>
      <c r="AU12" s="753"/>
      <c r="AV12" s="753"/>
      <c r="AW12" s="753"/>
      <c r="AX12" s="753"/>
      <c r="AY12" s="754"/>
      <c r="AZ12" s="241"/>
      <c r="BA12" s="241"/>
      <c r="BB12" s="241"/>
      <c r="BC12" s="241"/>
      <c r="BD12" s="241"/>
      <c r="BE12" s="242"/>
      <c r="BF12" s="242"/>
      <c r="BG12" s="242"/>
      <c r="BH12" s="242"/>
      <c r="BI12" s="242"/>
      <c r="BJ12" s="242"/>
      <c r="BK12" s="242"/>
      <c r="BL12" s="242"/>
      <c r="BM12" s="242"/>
      <c r="BN12" s="242"/>
      <c r="BO12" s="242"/>
      <c r="BP12" s="242"/>
      <c r="BQ12" s="251">
        <v>6</v>
      </c>
      <c r="BR12" s="252"/>
      <c r="BS12" s="755" t="s">
        <v>582</v>
      </c>
      <c r="BT12" s="756"/>
      <c r="BU12" s="756"/>
      <c r="BV12" s="756"/>
      <c r="BW12" s="756"/>
      <c r="BX12" s="756"/>
      <c r="BY12" s="756"/>
      <c r="BZ12" s="756"/>
      <c r="CA12" s="756"/>
      <c r="CB12" s="756"/>
      <c r="CC12" s="756"/>
      <c r="CD12" s="756"/>
      <c r="CE12" s="756"/>
      <c r="CF12" s="756"/>
      <c r="CG12" s="757"/>
      <c r="CH12" s="768">
        <v>0</v>
      </c>
      <c r="CI12" s="769"/>
      <c r="CJ12" s="769"/>
      <c r="CK12" s="769"/>
      <c r="CL12" s="770"/>
      <c r="CM12" s="768">
        <v>428</v>
      </c>
      <c r="CN12" s="769"/>
      <c r="CO12" s="769"/>
      <c r="CP12" s="769"/>
      <c r="CQ12" s="770"/>
      <c r="CR12" s="768">
        <v>211</v>
      </c>
      <c r="CS12" s="769"/>
      <c r="CT12" s="769"/>
      <c r="CU12" s="769"/>
      <c r="CV12" s="770"/>
      <c r="CW12" s="768">
        <v>4</v>
      </c>
      <c r="CX12" s="769"/>
      <c r="CY12" s="769"/>
      <c r="CZ12" s="769"/>
      <c r="DA12" s="770"/>
      <c r="DB12" s="768">
        <v>0</v>
      </c>
      <c r="DC12" s="769"/>
      <c r="DD12" s="769"/>
      <c r="DE12" s="769"/>
      <c r="DF12" s="770"/>
      <c r="DG12" s="768"/>
      <c r="DH12" s="769"/>
      <c r="DI12" s="769"/>
      <c r="DJ12" s="769"/>
      <c r="DK12" s="770"/>
      <c r="DL12" s="768"/>
      <c r="DM12" s="769"/>
      <c r="DN12" s="769"/>
      <c r="DO12" s="769"/>
      <c r="DP12" s="770"/>
      <c r="DQ12" s="768"/>
      <c r="DR12" s="769"/>
      <c r="DS12" s="769"/>
      <c r="DT12" s="769"/>
      <c r="DU12" s="770"/>
      <c r="DV12" s="771"/>
      <c r="DW12" s="772"/>
      <c r="DX12" s="772"/>
      <c r="DY12" s="772"/>
      <c r="DZ12" s="773"/>
      <c r="EA12" s="243"/>
    </row>
    <row r="13" spans="1:131" s="244" customFormat="1" ht="26.25" customHeight="1" x14ac:dyDescent="0.2">
      <c r="A13" s="250">
        <v>7</v>
      </c>
      <c r="B13" s="742" t="s">
        <v>368</v>
      </c>
      <c r="C13" s="743"/>
      <c r="D13" s="743"/>
      <c r="E13" s="743"/>
      <c r="F13" s="743"/>
      <c r="G13" s="743"/>
      <c r="H13" s="743"/>
      <c r="I13" s="743"/>
      <c r="J13" s="743"/>
      <c r="K13" s="743"/>
      <c r="L13" s="743"/>
      <c r="M13" s="743"/>
      <c r="N13" s="743"/>
      <c r="O13" s="743"/>
      <c r="P13" s="744"/>
      <c r="Q13" s="745">
        <v>161</v>
      </c>
      <c r="R13" s="746"/>
      <c r="S13" s="746"/>
      <c r="T13" s="746"/>
      <c r="U13" s="746"/>
      <c r="V13" s="746">
        <v>10</v>
      </c>
      <c r="W13" s="746"/>
      <c r="X13" s="746"/>
      <c r="Y13" s="746"/>
      <c r="Z13" s="746"/>
      <c r="AA13" s="746">
        <v>151</v>
      </c>
      <c r="AB13" s="746"/>
      <c r="AC13" s="746"/>
      <c r="AD13" s="746"/>
      <c r="AE13" s="747"/>
      <c r="AF13" s="748" t="s">
        <v>362</v>
      </c>
      <c r="AG13" s="749"/>
      <c r="AH13" s="749"/>
      <c r="AI13" s="749"/>
      <c r="AJ13" s="750"/>
      <c r="AK13" s="751"/>
      <c r="AL13" s="752"/>
      <c r="AM13" s="752"/>
      <c r="AN13" s="752"/>
      <c r="AO13" s="752"/>
      <c r="AP13" s="752"/>
      <c r="AQ13" s="752"/>
      <c r="AR13" s="752"/>
      <c r="AS13" s="752"/>
      <c r="AT13" s="752"/>
      <c r="AU13" s="753"/>
      <c r="AV13" s="753"/>
      <c r="AW13" s="753"/>
      <c r="AX13" s="753"/>
      <c r="AY13" s="754"/>
      <c r="AZ13" s="241"/>
      <c r="BA13" s="241"/>
      <c r="BB13" s="241"/>
      <c r="BC13" s="241"/>
      <c r="BD13" s="241"/>
      <c r="BE13" s="242"/>
      <c r="BF13" s="242"/>
      <c r="BG13" s="242"/>
      <c r="BH13" s="242"/>
      <c r="BI13" s="242"/>
      <c r="BJ13" s="242"/>
      <c r="BK13" s="242"/>
      <c r="BL13" s="242"/>
      <c r="BM13" s="242"/>
      <c r="BN13" s="242"/>
      <c r="BO13" s="242"/>
      <c r="BP13" s="242"/>
      <c r="BQ13" s="251">
        <v>7</v>
      </c>
      <c r="BR13" s="252"/>
      <c r="BS13" s="755" t="s">
        <v>583</v>
      </c>
      <c r="BT13" s="756"/>
      <c r="BU13" s="756"/>
      <c r="BV13" s="756"/>
      <c r="BW13" s="756"/>
      <c r="BX13" s="756"/>
      <c r="BY13" s="756"/>
      <c r="BZ13" s="756"/>
      <c r="CA13" s="756"/>
      <c r="CB13" s="756"/>
      <c r="CC13" s="756"/>
      <c r="CD13" s="756"/>
      <c r="CE13" s="756"/>
      <c r="CF13" s="756"/>
      <c r="CG13" s="757"/>
      <c r="CH13" s="768">
        <v>20</v>
      </c>
      <c r="CI13" s="769"/>
      <c r="CJ13" s="769"/>
      <c r="CK13" s="769"/>
      <c r="CL13" s="770"/>
      <c r="CM13" s="768">
        <v>690</v>
      </c>
      <c r="CN13" s="769"/>
      <c r="CO13" s="769"/>
      <c r="CP13" s="769"/>
      <c r="CQ13" s="770"/>
      <c r="CR13" s="768">
        <v>10</v>
      </c>
      <c r="CS13" s="769"/>
      <c r="CT13" s="769"/>
      <c r="CU13" s="769"/>
      <c r="CV13" s="770"/>
      <c r="CW13" s="768">
        <v>7</v>
      </c>
      <c r="CX13" s="769"/>
      <c r="CY13" s="769"/>
      <c r="CZ13" s="769"/>
      <c r="DA13" s="770"/>
      <c r="DB13" s="768">
        <v>0</v>
      </c>
      <c r="DC13" s="769"/>
      <c r="DD13" s="769"/>
      <c r="DE13" s="769"/>
      <c r="DF13" s="770"/>
      <c r="DG13" s="768"/>
      <c r="DH13" s="769"/>
      <c r="DI13" s="769"/>
      <c r="DJ13" s="769"/>
      <c r="DK13" s="770"/>
      <c r="DL13" s="768"/>
      <c r="DM13" s="769"/>
      <c r="DN13" s="769"/>
      <c r="DO13" s="769"/>
      <c r="DP13" s="770"/>
      <c r="DQ13" s="768"/>
      <c r="DR13" s="769"/>
      <c r="DS13" s="769"/>
      <c r="DT13" s="769"/>
      <c r="DU13" s="770"/>
      <c r="DV13" s="771"/>
      <c r="DW13" s="772"/>
      <c r="DX13" s="772"/>
      <c r="DY13" s="772"/>
      <c r="DZ13" s="773"/>
      <c r="EA13" s="243"/>
    </row>
    <row r="14" spans="1:131" s="244" customFormat="1" ht="26.25" customHeight="1" x14ac:dyDescent="0.2">
      <c r="A14" s="250">
        <v>8</v>
      </c>
      <c r="B14" s="742" t="s">
        <v>369</v>
      </c>
      <c r="C14" s="743"/>
      <c r="D14" s="743"/>
      <c r="E14" s="743"/>
      <c r="F14" s="743"/>
      <c r="G14" s="743"/>
      <c r="H14" s="743"/>
      <c r="I14" s="743"/>
      <c r="J14" s="743"/>
      <c r="K14" s="743"/>
      <c r="L14" s="743"/>
      <c r="M14" s="743"/>
      <c r="N14" s="743"/>
      <c r="O14" s="743"/>
      <c r="P14" s="744"/>
      <c r="Q14" s="745">
        <v>141</v>
      </c>
      <c r="R14" s="746"/>
      <c r="S14" s="746"/>
      <c r="T14" s="746"/>
      <c r="U14" s="746"/>
      <c r="V14" s="746"/>
      <c r="W14" s="746"/>
      <c r="X14" s="746"/>
      <c r="Y14" s="746"/>
      <c r="Z14" s="746"/>
      <c r="AA14" s="746">
        <v>141</v>
      </c>
      <c r="AB14" s="746"/>
      <c r="AC14" s="746"/>
      <c r="AD14" s="746"/>
      <c r="AE14" s="747"/>
      <c r="AF14" s="748" t="s">
        <v>370</v>
      </c>
      <c r="AG14" s="749"/>
      <c r="AH14" s="749"/>
      <c r="AI14" s="749"/>
      <c r="AJ14" s="750"/>
      <c r="AK14" s="751"/>
      <c r="AL14" s="752"/>
      <c r="AM14" s="752"/>
      <c r="AN14" s="752"/>
      <c r="AO14" s="752"/>
      <c r="AP14" s="752"/>
      <c r="AQ14" s="752"/>
      <c r="AR14" s="752"/>
      <c r="AS14" s="752"/>
      <c r="AT14" s="752"/>
      <c r="AU14" s="753"/>
      <c r="AV14" s="753"/>
      <c r="AW14" s="753"/>
      <c r="AX14" s="753"/>
      <c r="AY14" s="754"/>
      <c r="AZ14" s="241"/>
      <c r="BA14" s="241"/>
      <c r="BB14" s="241"/>
      <c r="BC14" s="241"/>
      <c r="BD14" s="241"/>
      <c r="BE14" s="242"/>
      <c r="BF14" s="242"/>
      <c r="BG14" s="242"/>
      <c r="BH14" s="242"/>
      <c r="BI14" s="242"/>
      <c r="BJ14" s="242"/>
      <c r="BK14" s="242"/>
      <c r="BL14" s="242"/>
      <c r="BM14" s="242"/>
      <c r="BN14" s="242"/>
      <c r="BO14" s="242"/>
      <c r="BP14" s="242"/>
      <c r="BQ14" s="251">
        <v>8</v>
      </c>
      <c r="BR14" s="252"/>
      <c r="BS14" s="755" t="s">
        <v>584</v>
      </c>
      <c r="BT14" s="756"/>
      <c r="BU14" s="756"/>
      <c r="BV14" s="756"/>
      <c r="BW14" s="756"/>
      <c r="BX14" s="756"/>
      <c r="BY14" s="756"/>
      <c r="BZ14" s="756"/>
      <c r="CA14" s="756"/>
      <c r="CB14" s="756"/>
      <c r="CC14" s="756"/>
      <c r="CD14" s="756"/>
      <c r="CE14" s="756"/>
      <c r="CF14" s="756"/>
      <c r="CG14" s="757"/>
      <c r="CH14" s="768">
        <v>-1</v>
      </c>
      <c r="CI14" s="769"/>
      <c r="CJ14" s="769"/>
      <c r="CK14" s="769"/>
      <c r="CL14" s="770"/>
      <c r="CM14" s="768">
        <v>294</v>
      </c>
      <c r="CN14" s="769"/>
      <c r="CO14" s="769"/>
      <c r="CP14" s="769"/>
      <c r="CQ14" s="770"/>
      <c r="CR14" s="768">
        <v>100</v>
      </c>
      <c r="CS14" s="769"/>
      <c r="CT14" s="769"/>
      <c r="CU14" s="769"/>
      <c r="CV14" s="770"/>
      <c r="CW14" s="768">
        <v>0</v>
      </c>
      <c r="CX14" s="769"/>
      <c r="CY14" s="769"/>
      <c r="CZ14" s="769"/>
      <c r="DA14" s="770"/>
      <c r="DB14" s="768">
        <v>0</v>
      </c>
      <c r="DC14" s="769"/>
      <c r="DD14" s="769"/>
      <c r="DE14" s="769"/>
      <c r="DF14" s="770"/>
      <c r="DG14" s="768"/>
      <c r="DH14" s="769"/>
      <c r="DI14" s="769"/>
      <c r="DJ14" s="769"/>
      <c r="DK14" s="770"/>
      <c r="DL14" s="768"/>
      <c r="DM14" s="769"/>
      <c r="DN14" s="769"/>
      <c r="DO14" s="769"/>
      <c r="DP14" s="770"/>
      <c r="DQ14" s="768"/>
      <c r="DR14" s="769"/>
      <c r="DS14" s="769"/>
      <c r="DT14" s="769"/>
      <c r="DU14" s="770"/>
      <c r="DV14" s="771"/>
      <c r="DW14" s="772"/>
      <c r="DX14" s="772"/>
      <c r="DY14" s="772"/>
      <c r="DZ14" s="773"/>
      <c r="EA14" s="243"/>
    </row>
    <row r="15" spans="1:131" s="244" customFormat="1" ht="26.25" customHeight="1" x14ac:dyDescent="0.2">
      <c r="A15" s="250">
        <v>9</v>
      </c>
      <c r="B15" s="742" t="s">
        <v>371</v>
      </c>
      <c r="C15" s="743"/>
      <c r="D15" s="743"/>
      <c r="E15" s="743"/>
      <c r="F15" s="743"/>
      <c r="G15" s="743"/>
      <c r="H15" s="743"/>
      <c r="I15" s="743"/>
      <c r="J15" s="743"/>
      <c r="K15" s="743"/>
      <c r="L15" s="743"/>
      <c r="M15" s="743"/>
      <c r="N15" s="743"/>
      <c r="O15" s="743"/>
      <c r="P15" s="744"/>
      <c r="Q15" s="745">
        <v>1183</v>
      </c>
      <c r="R15" s="746"/>
      <c r="S15" s="746"/>
      <c r="T15" s="746"/>
      <c r="U15" s="746"/>
      <c r="V15" s="746">
        <v>1183</v>
      </c>
      <c r="W15" s="746"/>
      <c r="X15" s="746"/>
      <c r="Y15" s="746"/>
      <c r="Z15" s="746"/>
      <c r="AA15" s="746" t="s">
        <v>513</v>
      </c>
      <c r="AB15" s="746"/>
      <c r="AC15" s="746"/>
      <c r="AD15" s="746"/>
      <c r="AE15" s="747"/>
      <c r="AF15" s="748" t="s">
        <v>362</v>
      </c>
      <c r="AG15" s="749"/>
      <c r="AH15" s="749"/>
      <c r="AI15" s="749"/>
      <c r="AJ15" s="750"/>
      <c r="AK15" s="751">
        <v>889</v>
      </c>
      <c r="AL15" s="752"/>
      <c r="AM15" s="752"/>
      <c r="AN15" s="752"/>
      <c r="AO15" s="752"/>
      <c r="AP15" s="752">
        <v>819</v>
      </c>
      <c r="AQ15" s="752"/>
      <c r="AR15" s="752"/>
      <c r="AS15" s="752"/>
      <c r="AT15" s="752"/>
      <c r="AU15" s="753"/>
      <c r="AV15" s="753"/>
      <c r="AW15" s="753"/>
      <c r="AX15" s="753"/>
      <c r="AY15" s="754"/>
      <c r="AZ15" s="241"/>
      <c r="BA15" s="241"/>
      <c r="BB15" s="241"/>
      <c r="BC15" s="241"/>
      <c r="BD15" s="241"/>
      <c r="BE15" s="242"/>
      <c r="BF15" s="242"/>
      <c r="BG15" s="242"/>
      <c r="BH15" s="242"/>
      <c r="BI15" s="242"/>
      <c r="BJ15" s="242"/>
      <c r="BK15" s="242"/>
      <c r="BL15" s="242"/>
      <c r="BM15" s="242"/>
      <c r="BN15" s="242"/>
      <c r="BO15" s="242"/>
      <c r="BP15" s="242"/>
      <c r="BQ15" s="251">
        <v>9</v>
      </c>
      <c r="BR15" s="252"/>
      <c r="BS15" s="755" t="s">
        <v>585</v>
      </c>
      <c r="BT15" s="756"/>
      <c r="BU15" s="756"/>
      <c r="BV15" s="756"/>
      <c r="BW15" s="756"/>
      <c r="BX15" s="756"/>
      <c r="BY15" s="756"/>
      <c r="BZ15" s="756"/>
      <c r="CA15" s="756"/>
      <c r="CB15" s="756"/>
      <c r="CC15" s="756"/>
      <c r="CD15" s="756"/>
      <c r="CE15" s="756"/>
      <c r="CF15" s="756"/>
      <c r="CG15" s="757"/>
      <c r="CH15" s="768">
        <v>0</v>
      </c>
      <c r="CI15" s="769"/>
      <c r="CJ15" s="769"/>
      <c r="CK15" s="769"/>
      <c r="CL15" s="770"/>
      <c r="CM15" s="768">
        <v>0</v>
      </c>
      <c r="CN15" s="769"/>
      <c r="CO15" s="769"/>
      <c r="CP15" s="769"/>
      <c r="CQ15" s="770"/>
      <c r="CR15" s="768">
        <v>5</v>
      </c>
      <c r="CS15" s="769"/>
      <c r="CT15" s="769"/>
      <c r="CU15" s="769"/>
      <c r="CV15" s="770"/>
      <c r="CW15" s="768">
        <v>0</v>
      </c>
      <c r="CX15" s="769"/>
      <c r="CY15" s="769"/>
      <c r="CZ15" s="769"/>
      <c r="DA15" s="770"/>
      <c r="DB15" s="768">
        <v>0</v>
      </c>
      <c r="DC15" s="769"/>
      <c r="DD15" s="769"/>
      <c r="DE15" s="769"/>
      <c r="DF15" s="770"/>
      <c r="DG15" s="768"/>
      <c r="DH15" s="769"/>
      <c r="DI15" s="769"/>
      <c r="DJ15" s="769"/>
      <c r="DK15" s="770"/>
      <c r="DL15" s="768"/>
      <c r="DM15" s="769"/>
      <c r="DN15" s="769"/>
      <c r="DO15" s="769"/>
      <c r="DP15" s="770"/>
      <c r="DQ15" s="768"/>
      <c r="DR15" s="769"/>
      <c r="DS15" s="769"/>
      <c r="DT15" s="769"/>
      <c r="DU15" s="770"/>
      <c r="DV15" s="771"/>
      <c r="DW15" s="772"/>
      <c r="DX15" s="772"/>
      <c r="DY15" s="772"/>
      <c r="DZ15" s="773"/>
      <c r="EA15" s="243"/>
    </row>
    <row r="16" spans="1:131" s="244" customFormat="1" ht="26.25" customHeight="1" x14ac:dyDescent="0.2">
      <c r="A16" s="250">
        <v>10</v>
      </c>
      <c r="B16" s="742" t="s">
        <v>372</v>
      </c>
      <c r="C16" s="743"/>
      <c r="D16" s="743"/>
      <c r="E16" s="743"/>
      <c r="F16" s="743"/>
      <c r="G16" s="743"/>
      <c r="H16" s="743"/>
      <c r="I16" s="743"/>
      <c r="J16" s="743"/>
      <c r="K16" s="743"/>
      <c r="L16" s="743"/>
      <c r="M16" s="743"/>
      <c r="N16" s="743"/>
      <c r="O16" s="743"/>
      <c r="P16" s="744"/>
      <c r="Q16" s="745">
        <v>1585</v>
      </c>
      <c r="R16" s="746"/>
      <c r="S16" s="746"/>
      <c r="T16" s="746"/>
      <c r="U16" s="746"/>
      <c r="V16" s="746">
        <v>1585</v>
      </c>
      <c r="W16" s="746"/>
      <c r="X16" s="746"/>
      <c r="Y16" s="746"/>
      <c r="Z16" s="746"/>
      <c r="AA16" s="746" t="s">
        <v>513</v>
      </c>
      <c r="AB16" s="746"/>
      <c r="AC16" s="746"/>
      <c r="AD16" s="746"/>
      <c r="AE16" s="747"/>
      <c r="AF16" s="748" t="s">
        <v>373</v>
      </c>
      <c r="AG16" s="749"/>
      <c r="AH16" s="749"/>
      <c r="AI16" s="749"/>
      <c r="AJ16" s="750"/>
      <c r="AK16" s="751">
        <v>46</v>
      </c>
      <c r="AL16" s="752"/>
      <c r="AM16" s="752"/>
      <c r="AN16" s="752"/>
      <c r="AO16" s="752"/>
      <c r="AP16" s="752">
        <v>2900</v>
      </c>
      <c r="AQ16" s="752"/>
      <c r="AR16" s="752"/>
      <c r="AS16" s="752"/>
      <c r="AT16" s="752"/>
      <c r="AU16" s="753"/>
      <c r="AV16" s="753"/>
      <c r="AW16" s="753"/>
      <c r="AX16" s="753"/>
      <c r="AY16" s="754"/>
      <c r="AZ16" s="241"/>
      <c r="BA16" s="241"/>
      <c r="BB16" s="241"/>
      <c r="BC16" s="241"/>
      <c r="BD16" s="241"/>
      <c r="BE16" s="242"/>
      <c r="BF16" s="242"/>
      <c r="BG16" s="242"/>
      <c r="BH16" s="242"/>
      <c r="BI16" s="242"/>
      <c r="BJ16" s="242"/>
      <c r="BK16" s="242"/>
      <c r="BL16" s="242"/>
      <c r="BM16" s="242"/>
      <c r="BN16" s="242"/>
      <c r="BO16" s="242"/>
      <c r="BP16" s="242"/>
      <c r="BQ16" s="251">
        <v>10</v>
      </c>
      <c r="BR16" s="252"/>
      <c r="BS16" s="755" t="s">
        <v>586</v>
      </c>
      <c r="BT16" s="756"/>
      <c r="BU16" s="756"/>
      <c r="BV16" s="756"/>
      <c r="BW16" s="756"/>
      <c r="BX16" s="756"/>
      <c r="BY16" s="756"/>
      <c r="BZ16" s="756"/>
      <c r="CA16" s="756"/>
      <c r="CB16" s="756"/>
      <c r="CC16" s="756"/>
      <c r="CD16" s="756"/>
      <c r="CE16" s="756"/>
      <c r="CF16" s="756"/>
      <c r="CG16" s="757"/>
      <c r="CH16" s="768">
        <v>0</v>
      </c>
      <c r="CI16" s="769"/>
      <c r="CJ16" s="769"/>
      <c r="CK16" s="769"/>
      <c r="CL16" s="770"/>
      <c r="CM16" s="768">
        <v>64</v>
      </c>
      <c r="CN16" s="769"/>
      <c r="CO16" s="769"/>
      <c r="CP16" s="769"/>
      <c r="CQ16" s="770"/>
      <c r="CR16" s="768">
        <v>30</v>
      </c>
      <c r="CS16" s="769"/>
      <c r="CT16" s="769"/>
      <c r="CU16" s="769"/>
      <c r="CV16" s="770"/>
      <c r="CW16" s="768">
        <v>5</v>
      </c>
      <c r="CX16" s="769"/>
      <c r="CY16" s="769"/>
      <c r="CZ16" s="769"/>
      <c r="DA16" s="770"/>
      <c r="DB16" s="768">
        <v>0</v>
      </c>
      <c r="DC16" s="769"/>
      <c r="DD16" s="769"/>
      <c r="DE16" s="769"/>
      <c r="DF16" s="770"/>
      <c r="DG16" s="768"/>
      <c r="DH16" s="769"/>
      <c r="DI16" s="769"/>
      <c r="DJ16" s="769"/>
      <c r="DK16" s="770"/>
      <c r="DL16" s="768"/>
      <c r="DM16" s="769"/>
      <c r="DN16" s="769"/>
      <c r="DO16" s="769"/>
      <c r="DP16" s="770"/>
      <c r="DQ16" s="768"/>
      <c r="DR16" s="769"/>
      <c r="DS16" s="769"/>
      <c r="DT16" s="769"/>
      <c r="DU16" s="770"/>
      <c r="DV16" s="771"/>
      <c r="DW16" s="772"/>
      <c r="DX16" s="772"/>
      <c r="DY16" s="772"/>
      <c r="DZ16" s="773"/>
      <c r="EA16" s="243"/>
    </row>
    <row r="17" spans="1:131" s="244" customFormat="1" ht="26.25" customHeight="1" x14ac:dyDescent="0.2">
      <c r="A17" s="250">
        <v>11</v>
      </c>
      <c r="B17" s="742" t="s">
        <v>374</v>
      </c>
      <c r="C17" s="743"/>
      <c r="D17" s="743"/>
      <c r="E17" s="743"/>
      <c r="F17" s="743"/>
      <c r="G17" s="743"/>
      <c r="H17" s="743"/>
      <c r="I17" s="743"/>
      <c r="J17" s="743"/>
      <c r="K17" s="743"/>
      <c r="L17" s="743"/>
      <c r="M17" s="743"/>
      <c r="N17" s="743"/>
      <c r="O17" s="743"/>
      <c r="P17" s="744"/>
      <c r="Q17" s="745">
        <v>3063</v>
      </c>
      <c r="R17" s="746"/>
      <c r="S17" s="746"/>
      <c r="T17" s="746"/>
      <c r="U17" s="746"/>
      <c r="V17" s="746">
        <v>2631</v>
      </c>
      <c r="W17" s="746"/>
      <c r="X17" s="746"/>
      <c r="Y17" s="746"/>
      <c r="Z17" s="746"/>
      <c r="AA17" s="746">
        <v>432</v>
      </c>
      <c r="AB17" s="746"/>
      <c r="AC17" s="746"/>
      <c r="AD17" s="746"/>
      <c r="AE17" s="747"/>
      <c r="AF17" s="748">
        <v>432</v>
      </c>
      <c r="AG17" s="749"/>
      <c r="AH17" s="749"/>
      <c r="AI17" s="749"/>
      <c r="AJ17" s="750"/>
      <c r="AK17" s="751"/>
      <c r="AL17" s="752"/>
      <c r="AM17" s="752"/>
      <c r="AN17" s="752"/>
      <c r="AO17" s="752"/>
      <c r="AP17" s="752"/>
      <c r="AQ17" s="752"/>
      <c r="AR17" s="752"/>
      <c r="AS17" s="752"/>
      <c r="AT17" s="752"/>
      <c r="AU17" s="753"/>
      <c r="AV17" s="753"/>
      <c r="AW17" s="753"/>
      <c r="AX17" s="753"/>
      <c r="AY17" s="754"/>
      <c r="AZ17" s="241"/>
      <c r="BA17" s="241"/>
      <c r="BB17" s="241"/>
      <c r="BC17" s="241"/>
      <c r="BD17" s="241"/>
      <c r="BE17" s="242"/>
      <c r="BF17" s="242"/>
      <c r="BG17" s="242"/>
      <c r="BH17" s="242"/>
      <c r="BI17" s="242"/>
      <c r="BJ17" s="242"/>
      <c r="BK17" s="242"/>
      <c r="BL17" s="242"/>
      <c r="BM17" s="242"/>
      <c r="BN17" s="242"/>
      <c r="BO17" s="242"/>
      <c r="BP17" s="242"/>
      <c r="BQ17" s="251">
        <v>11</v>
      </c>
      <c r="BR17" s="252"/>
      <c r="BS17" s="755" t="s">
        <v>587</v>
      </c>
      <c r="BT17" s="756"/>
      <c r="BU17" s="756"/>
      <c r="BV17" s="756"/>
      <c r="BW17" s="756"/>
      <c r="BX17" s="756"/>
      <c r="BY17" s="756"/>
      <c r="BZ17" s="756"/>
      <c r="CA17" s="756"/>
      <c r="CB17" s="756"/>
      <c r="CC17" s="756"/>
      <c r="CD17" s="756"/>
      <c r="CE17" s="756"/>
      <c r="CF17" s="756"/>
      <c r="CG17" s="757"/>
      <c r="CH17" s="768">
        <v>40</v>
      </c>
      <c r="CI17" s="769"/>
      <c r="CJ17" s="769"/>
      <c r="CK17" s="769"/>
      <c r="CL17" s="770"/>
      <c r="CM17" s="768">
        <v>518</v>
      </c>
      <c r="CN17" s="769"/>
      <c r="CO17" s="769"/>
      <c r="CP17" s="769"/>
      <c r="CQ17" s="770"/>
      <c r="CR17" s="768">
        <v>50</v>
      </c>
      <c r="CS17" s="769"/>
      <c r="CT17" s="769"/>
      <c r="CU17" s="769"/>
      <c r="CV17" s="770"/>
      <c r="CW17" s="768">
        <v>111</v>
      </c>
      <c r="CX17" s="769"/>
      <c r="CY17" s="769"/>
      <c r="CZ17" s="769"/>
      <c r="DA17" s="770"/>
      <c r="DB17" s="768">
        <v>0</v>
      </c>
      <c r="DC17" s="769"/>
      <c r="DD17" s="769"/>
      <c r="DE17" s="769"/>
      <c r="DF17" s="770"/>
      <c r="DG17" s="768"/>
      <c r="DH17" s="769"/>
      <c r="DI17" s="769"/>
      <c r="DJ17" s="769"/>
      <c r="DK17" s="770"/>
      <c r="DL17" s="768"/>
      <c r="DM17" s="769"/>
      <c r="DN17" s="769"/>
      <c r="DO17" s="769"/>
      <c r="DP17" s="770"/>
      <c r="DQ17" s="768"/>
      <c r="DR17" s="769"/>
      <c r="DS17" s="769"/>
      <c r="DT17" s="769"/>
      <c r="DU17" s="770"/>
      <c r="DV17" s="771"/>
      <c r="DW17" s="772"/>
      <c r="DX17" s="772"/>
      <c r="DY17" s="772"/>
      <c r="DZ17" s="773"/>
      <c r="EA17" s="243"/>
    </row>
    <row r="18" spans="1:131" s="244" customFormat="1" ht="26.25" customHeight="1" x14ac:dyDescent="0.2">
      <c r="A18" s="250">
        <v>12</v>
      </c>
      <c r="B18" s="742"/>
      <c r="C18" s="743"/>
      <c r="D18" s="743"/>
      <c r="E18" s="743"/>
      <c r="F18" s="743"/>
      <c r="G18" s="743"/>
      <c r="H18" s="743"/>
      <c r="I18" s="743"/>
      <c r="J18" s="743"/>
      <c r="K18" s="743"/>
      <c r="L18" s="743"/>
      <c r="M18" s="743"/>
      <c r="N18" s="743"/>
      <c r="O18" s="743"/>
      <c r="P18" s="744"/>
      <c r="Q18" s="745"/>
      <c r="R18" s="746"/>
      <c r="S18" s="746"/>
      <c r="T18" s="746"/>
      <c r="U18" s="746"/>
      <c r="V18" s="746"/>
      <c r="W18" s="746"/>
      <c r="X18" s="746"/>
      <c r="Y18" s="746"/>
      <c r="Z18" s="746"/>
      <c r="AA18" s="746"/>
      <c r="AB18" s="746"/>
      <c r="AC18" s="746"/>
      <c r="AD18" s="746"/>
      <c r="AE18" s="747"/>
      <c r="AF18" s="748"/>
      <c r="AG18" s="749"/>
      <c r="AH18" s="749"/>
      <c r="AI18" s="749"/>
      <c r="AJ18" s="750"/>
      <c r="AK18" s="751"/>
      <c r="AL18" s="752"/>
      <c r="AM18" s="752"/>
      <c r="AN18" s="752"/>
      <c r="AO18" s="752"/>
      <c r="AP18" s="752"/>
      <c r="AQ18" s="752"/>
      <c r="AR18" s="752"/>
      <c r="AS18" s="752"/>
      <c r="AT18" s="752"/>
      <c r="AU18" s="753"/>
      <c r="AV18" s="753"/>
      <c r="AW18" s="753"/>
      <c r="AX18" s="753"/>
      <c r="AY18" s="754"/>
      <c r="AZ18" s="241"/>
      <c r="BA18" s="241"/>
      <c r="BB18" s="241"/>
      <c r="BC18" s="241"/>
      <c r="BD18" s="241"/>
      <c r="BE18" s="242"/>
      <c r="BF18" s="242"/>
      <c r="BG18" s="242"/>
      <c r="BH18" s="242"/>
      <c r="BI18" s="242"/>
      <c r="BJ18" s="242"/>
      <c r="BK18" s="242"/>
      <c r="BL18" s="242"/>
      <c r="BM18" s="242"/>
      <c r="BN18" s="242"/>
      <c r="BO18" s="242"/>
      <c r="BP18" s="242"/>
      <c r="BQ18" s="251">
        <v>12</v>
      </c>
      <c r="BR18" s="252"/>
      <c r="BS18" s="755" t="s">
        <v>588</v>
      </c>
      <c r="BT18" s="756"/>
      <c r="BU18" s="756"/>
      <c r="BV18" s="756"/>
      <c r="BW18" s="756"/>
      <c r="BX18" s="756"/>
      <c r="BY18" s="756"/>
      <c r="BZ18" s="756"/>
      <c r="CA18" s="756"/>
      <c r="CB18" s="756"/>
      <c r="CC18" s="756"/>
      <c r="CD18" s="756"/>
      <c r="CE18" s="756"/>
      <c r="CF18" s="756"/>
      <c r="CG18" s="757"/>
      <c r="CH18" s="768">
        <v>0</v>
      </c>
      <c r="CI18" s="769"/>
      <c r="CJ18" s="769"/>
      <c r="CK18" s="769"/>
      <c r="CL18" s="770"/>
      <c r="CM18" s="768">
        <v>7</v>
      </c>
      <c r="CN18" s="769"/>
      <c r="CO18" s="769"/>
      <c r="CP18" s="769"/>
      <c r="CQ18" s="770"/>
      <c r="CR18" s="768">
        <v>2</v>
      </c>
      <c r="CS18" s="769"/>
      <c r="CT18" s="769"/>
      <c r="CU18" s="769"/>
      <c r="CV18" s="770"/>
      <c r="CW18" s="768">
        <v>20</v>
      </c>
      <c r="CX18" s="769"/>
      <c r="CY18" s="769"/>
      <c r="CZ18" s="769"/>
      <c r="DA18" s="770"/>
      <c r="DB18" s="768">
        <v>0</v>
      </c>
      <c r="DC18" s="769"/>
      <c r="DD18" s="769"/>
      <c r="DE18" s="769"/>
      <c r="DF18" s="770"/>
      <c r="DG18" s="768"/>
      <c r="DH18" s="769"/>
      <c r="DI18" s="769"/>
      <c r="DJ18" s="769"/>
      <c r="DK18" s="770"/>
      <c r="DL18" s="768"/>
      <c r="DM18" s="769"/>
      <c r="DN18" s="769"/>
      <c r="DO18" s="769"/>
      <c r="DP18" s="770"/>
      <c r="DQ18" s="768"/>
      <c r="DR18" s="769"/>
      <c r="DS18" s="769"/>
      <c r="DT18" s="769"/>
      <c r="DU18" s="770"/>
      <c r="DV18" s="771"/>
      <c r="DW18" s="772"/>
      <c r="DX18" s="772"/>
      <c r="DY18" s="772"/>
      <c r="DZ18" s="773"/>
      <c r="EA18" s="243"/>
    </row>
    <row r="19" spans="1:131" s="244" customFormat="1" ht="26.25" customHeight="1" x14ac:dyDescent="0.2">
      <c r="A19" s="250">
        <v>13</v>
      </c>
      <c r="B19" s="742"/>
      <c r="C19" s="743"/>
      <c r="D19" s="743"/>
      <c r="E19" s="743"/>
      <c r="F19" s="743"/>
      <c r="G19" s="743"/>
      <c r="H19" s="743"/>
      <c r="I19" s="743"/>
      <c r="J19" s="743"/>
      <c r="K19" s="743"/>
      <c r="L19" s="743"/>
      <c r="M19" s="743"/>
      <c r="N19" s="743"/>
      <c r="O19" s="743"/>
      <c r="P19" s="744"/>
      <c r="Q19" s="745"/>
      <c r="R19" s="746"/>
      <c r="S19" s="746"/>
      <c r="T19" s="746"/>
      <c r="U19" s="746"/>
      <c r="V19" s="746"/>
      <c r="W19" s="746"/>
      <c r="X19" s="746"/>
      <c r="Y19" s="746"/>
      <c r="Z19" s="746"/>
      <c r="AA19" s="746"/>
      <c r="AB19" s="746"/>
      <c r="AC19" s="746"/>
      <c r="AD19" s="746"/>
      <c r="AE19" s="747"/>
      <c r="AF19" s="748"/>
      <c r="AG19" s="749"/>
      <c r="AH19" s="749"/>
      <c r="AI19" s="749"/>
      <c r="AJ19" s="750"/>
      <c r="AK19" s="751"/>
      <c r="AL19" s="752"/>
      <c r="AM19" s="752"/>
      <c r="AN19" s="752"/>
      <c r="AO19" s="752"/>
      <c r="AP19" s="752"/>
      <c r="AQ19" s="752"/>
      <c r="AR19" s="752"/>
      <c r="AS19" s="752"/>
      <c r="AT19" s="752"/>
      <c r="AU19" s="753"/>
      <c r="AV19" s="753"/>
      <c r="AW19" s="753"/>
      <c r="AX19" s="753"/>
      <c r="AY19" s="754"/>
      <c r="AZ19" s="241"/>
      <c r="BA19" s="241"/>
      <c r="BB19" s="241"/>
      <c r="BC19" s="241"/>
      <c r="BD19" s="241"/>
      <c r="BE19" s="242"/>
      <c r="BF19" s="242"/>
      <c r="BG19" s="242"/>
      <c r="BH19" s="242"/>
      <c r="BI19" s="242"/>
      <c r="BJ19" s="242"/>
      <c r="BK19" s="242"/>
      <c r="BL19" s="242"/>
      <c r="BM19" s="242"/>
      <c r="BN19" s="242"/>
      <c r="BO19" s="242"/>
      <c r="BP19" s="242"/>
      <c r="BQ19" s="251">
        <v>13</v>
      </c>
      <c r="BR19" s="252"/>
      <c r="BS19" s="755" t="s">
        <v>589</v>
      </c>
      <c r="BT19" s="756"/>
      <c r="BU19" s="756"/>
      <c r="BV19" s="756"/>
      <c r="BW19" s="756"/>
      <c r="BX19" s="756"/>
      <c r="BY19" s="756"/>
      <c r="BZ19" s="756"/>
      <c r="CA19" s="756"/>
      <c r="CB19" s="756"/>
      <c r="CC19" s="756"/>
      <c r="CD19" s="756"/>
      <c r="CE19" s="756"/>
      <c r="CF19" s="756"/>
      <c r="CG19" s="757"/>
      <c r="CH19" s="768">
        <v>50</v>
      </c>
      <c r="CI19" s="769"/>
      <c r="CJ19" s="769"/>
      <c r="CK19" s="769"/>
      <c r="CL19" s="770"/>
      <c r="CM19" s="768">
        <v>2633</v>
      </c>
      <c r="CN19" s="769"/>
      <c r="CO19" s="769"/>
      <c r="CP19" s="769"/>
      <c r="CQ19" s="770"/>
      <c r="CR19" s="768">
        <v>1053</v>
      </c>
      <c r="CS19" s="769"/>
      <c r="CT19" s="769"/>
      <c r="CU19" s="769"/>
      <c r="CV19" s="770"/>
      <c r="CW19" s="768">
        <v>0</v>
      </c>
      <c r="CX19" s="769"/>
      <c r="CY19" s="769"/>
      <c r="CZ19" s="769"/>
      <c r="DA19" s="770"/>
      <c r="DB19" s="768">
        <v>42</v>
      </c>
      <c r="DC19" s="769"/>
      <c r="DD19" s="769"/>
      <c r="DE19" s="769"/>
      <c r="DF19" s="770"/>
      <c r="DG19" s="768"/>
      <c r="DH19" s="769"/>
      <c r="DI19" s="769"/>
      <c r="DJ19" s="769"/>
      <c r="DK19" s="770"/>
      <c r="DL19" s="768"/>
      <c r="DM19" s="769"/>
      <c r="DN19" s="769"/>
      <c r="DO19" s="769"/>
      <c r="DP19" s="770"/>
      <c r="DQ19" s="768"/>
      <c r="DR19" s="769"/>
      <c r="DS19" s="769"/>
      <c r="DT19" s="769"/>
      <c r="DU19" s="770"/>
      <c r="DV19" s="771"/>
      <c r="DW19" s="772"/>
      <c r="DX19" s="772"/>
      <c r="DY19" s="772"/>
      <c r="DZ19" s="773"/>
      <c r="EA19" s="243"/>
    </row>
    <row r="20" spans="1:131" s="244" customFormat="1" ht="26.25" customHeight="1" x14ac:dyDescent="0.2">
      <c r="A20" s="250">
        <v>14</v>
      </c>
      <c r="B20" s="742"/>
      <c r="C20" s="743"/>
      <c r="D20" s="743"/>
      <c r="E20" s="743"/>
      <c r="F20" s="743"/>
      <c r="G20" s="743"/>
      <c r="H20" s="743"/>
      <c r="I20" s="743"/>
      <c r="J20" s="743"/>
      <c r="K20" s="743"/>
      <c r="L20" s="743"/>
      <c r="M20" s="743"/>
      <c r="N20" s="743"/>
      <c r="O20" s="743"/>
      <c r="P20" s="744"/>
      <c r="Q20" s="745"/>
      <c r="R20" s="746"/>
      <c r="S20" s="746"/>
      <c r="T20" s="746"/>
      <c r="U20" s="746"/>
      <c r="V20" s="746"/>
      <c r="W20" s="746"/>
      <c r="X20" s="746"/>
      <c r="Y20" s="746"/>
      <c r="Z20" s="746"/>
      <c r="AA20" s="746"/>
      <c r="AB20" s="746"/>
      <c r="AC20" s="746"/>
      <c r="AD20" s="746"/>
      <c r="AE20" s="747"/>
      <c r="AF20" s="748"/>
      <c r="AG20" s="749"/>
      <c r="AH20" s="749"/>
      <c r="AI20" s="749"/>
      <c r="AJ20" s="750"/>
      <c r="AK20" s="751"/>
      <c r="AL20" s="752"/>
      <c r="AM20" s="752"/>
      <c r="AN20" s="752"/>
      <c r="AO20" s="752"/>
      <c r="AP20" s="752"/>
      <c r="AQ20" s="752"/>
      <c r="AR20" s="752"/>
      <c r="AS20" s="752"/>
      <c r="AT20" s="752"/>
      <c r="AU20" s="753"/>
      <c r="AV20" s="753"/>
      <c r="AW20" s="753"/>
      <c r="AX20" s="753"/>
      <c r="AY20" s="754"/>
      <c r="AZ20" s="241"/>
      <c r="BA20" s="241"/>
      <c r="BB20" s="241"/>
      <c r="BC20" s="241"/>
      <c r="BD20" s="241"/>
      <c r="BE20" s="242"/>
      <c r="BF20" s="242"/>
      <c r="BG20" s="242"/>
      <c r="BH20" s="242"/>
      <c r="BI20" s="242"/>
      <c r="BJ20" s="242"/>
      <c r="BK20" s="242"/>
      <c r="BL20" s="242"/>
      <c r="BM20" s="242"/>
      <c r="BN20" s="242"/>
      <c r="BO20" s="242"/>
      <c r="BP20" s="242"/>
      <c r="BQ20" s="251">
        <v>14</v>
      </c>
      <c r="BR20" s="252"/>
      <c r="BS20" s="755" t="s">
        <v>590</v>
      </c>
      <c r="BT20" s="756"/>
      <c r="BU20" s="756"/>
      <c r="BV20" s="756"/>
      <c r="BW20" s="756"/>
      <c r="BX20" s="756"/>
      <c r="BY20" s="756"/>
      <c r="BZ20" s="756"/>
      <c r="CA20" s="756"/>
      <c r="CB20" s="756"/>
      <c r="CC20" s="756"/>
      <c r="CD20" s="756"/>
      <c r="CE20" s="756"/>
      <c r="CF20" s="756"/>
      <c r="CG20" s="757"/>
      <c r="CH20" s="768">
        <v>-71</v>
      </c>
      <c r="CI20" s="769"/>
      <c r="CJ20" s="769"/>
      <c r="CK20" s="769"/>
      <c r="CL20" s="770"/>
      <c r="CM20" s="768">
        <v>4296</v>
      </c>
      <c r="CN20" s="769"/>
      <c r="CO20" s="769"/>
      <c r="CP20" s="769"/>
      <c r="CQ20" s="770"/>
      <c r="CR20" s="768">
        <v>350</v>
      </c>
      <c r="CS20" s="769"/>
      <c r="CT20" s="769"/>
      <c r="CU20" s="769"/>
      <c r="CV20" s="770"/>
      <c r="CW20" s="768">
        <v>434</v>
      </c>
      <c r="CX20" s="769"/>
      <c r="CY20" s="769"/>
      <c r="CZ20" s="769"/>
      <c r="DA20" s="770"/>
      <c r="DB20" s="768">
        <v>16111</v>
      </c>
      <c r="DC20" s="769"/>
      <c r="DD20" s="769"/>
      <c r="DE20" s="769"/>
      <c r="DF20" s="770"/>
      <c r="DG20" s="768"/>
      <c r="DH20" s="769"/>
      <c r="DI20" s="769"/>
      <c r="DJ20" s="769"/>
      <c r="DK20" s="770"/>
      <c r="DL20" s="768"/>
      <c r="DM20" s="769"/>
      <c r="DN20" s="769"/>
      <c r="DO20" s="769"/>
      <c r="DP20" s="770"/>
      <c r="DQ20" s="768"/>
      <c r="DR20" s="769"/>
      <c r="DS20" s="769"/>
      <c r="DT20" s="769"/>
      <c r="DU20" s="770"/>
      <c r="DV20" s="771"/>
      <c r="DW20" s="772"/>
      <c r="DX20" s="772"/>
      <c r="DY20" s="772"/>
      <c r="DZ20" s="773"/>
      <c r="EA20" s="243"/>
    </row>
    <row r="21" spans="1:131" s="244" customFormat="1" ht="26.25" customHeight="1" thickBot="1" x14ac:dyDescent="0.25">
      <c r="A21" s="250">
        <v>15</v>
      </c>
      <c r="B21" s="742"/>
      <c r="C21" s="743"/>
      <c r="D21" s="743"/>
      <c r="E21" s="743"/>
      <c r="F21" s="743"/>
      <c r="G21" s="743"/>
      <c r="H21" s="743"/>
      <c r="I21" s="743"/>
      <c r="J21" s="743"/>
      <c r="K21" s="743"/>
      <c r="L21" s="743"/>
      <c r="M21" s="743"/>
      <c r="N21" s="743"/>
      <c r="O21" s="743"/>
      <c r="P21" s="744"/>
      <c r="Q21" s="745"/>
      <c r="R21" s="746"/>
      <c r="S21" s="746"/>
      <c r="T21" s="746"/>
      <c r="U21" s="746"/>
      <c r="V21" s="746"/>
      <c r="W21" s="746"/>
      <c r="X21" s="746"/>
      <c r="Y21" s="746"/>
      <c r="Z21" s="746"/>
      <c r="AA21" s="746"/>
      <c r="AB21" s="746"/>
      <c r="AC21" s="746"/>
      <c r="AD21" s="746"/>
      <c r="AE21" s="747"/>
      <c r="AF21" s="748"/>
      <c r="AG21" s="749"/>
      <c r="AH21" s="749"/>
      <c r="AI21" s="749"/>
      <c r="AJ21" s="750"/>
      <c r="AK21" s="751"/>
      <c r="AL21" s="752"/>
      <c r="AM21" s="752"/>
      <c r="AN21" s="752"/>
      <c r="AO21" s="752"/>
      <c r="AP21" s="752"/>
      <c r="AQ21" s="752"/>
      <c r="AR21" s="752"/>
      <c r="AS21" s="752"/>
      <c r="AT21" s="752"/>
      <c r="AU21" s="753"/>
      <c r="AV21" s="753"/>
      <c r="AW21" s="753"/>
      <c r="AX21" s="753"/>
      <c r="AY21" s="754"/>
      <c r="AZ21" s="241"/>
      <c r="BA21" s="241"/>
      <c r="BB21" s="241"/>
      <c r="BC21" s="241"/>
      <c r="BD21" s="241"/>
      <c r="BE21" s="242"/>
      <c r="BF21" s="242"/>
      <c r="BG21" s="242"/>
      <c r="BH21" s="242"/>
      <c r="BI21" s="242"/>
      <c r="BJ21" s="242"/>
      <c r="BK21" s="242"/>
      <c r="BL21" s="242"/>
      <c r="BM21" s="242"/>
      <c r="BN21" s="242"/>
      <c r="BO21" s="242"/>
      <c r="BP21" s="242"/>
      <c r="BQ21" s="251">
        <v>15</v>
      </c>
      <c r="BR21" s="252"/>
      <c r="BS21" s="755" t="s">
        <v>591</v>
      </c>
      <c r="BT21" s="756"/>
      <c r="BU21" s="756"/>
      <c r="BV21" s="756"/>
      <c r="BW21" s="756"/>
      <c r="BX21" s="756"/>
      <c r="BY21" s="756"/>
      <c r="BZ21" s="756"/>
      <c r="CA21" s="756"/>
      <c r="CB21" s="756"/>
      <c r="CC21" s="756"/>
      <c r="CD21" s="756"/>
      <c r="CE21" s="756"/>
      <c r="CF21" s="756"/>
      <c r="CG21" s="757"/>
      <c r="CH21" s="768">
        <v>18</v>
      </c>
      <c r="CI21" s="769"/>
      <c r="CJ21" s="769"/>
      <c r="CK21" s="769"/>
      <c r="CL21" s="770"/>
      <c r="CM21" s="768">
        <v>887</v>
      </c>
      <c r="CN21" s="769"/>
      <c r="CO21" s="769"/>
      <c r="CP21" s="769"/>
      <c r="CQ21" s="770"/>
      <c r="CR21" s="768">
        <v>30</v>
      </c>
      <c r="CS21" s="769"/>
      <c r="CT21" s="769"/>
      <c r="CU21" s="769"/>
      <c r="CV21" s="770"/>
      <c r="CW21" s="768">
        <v>0</v>
      </c>
      <c r="CX21" s="769"/>
      <c r="CY21" s="769"/>
      <c r="CZ21" s="769"/>
      <c r="DA21" s="770"/>
      <c r="DB21" s="768">
        <v>0</v>
      </c>
      <c r="DC21" s="769"/>
      <c r="DD21" s="769"/>
      <c r="DE21" s="769"/>
      <c r="DF21" s="770"/>
      <c r="DG21" s="768"/>
      <c r="DH21" s="769"/>
      <c r="DI21" s="769"/>
      <c r="DJ21" s="769"/>
      <c r="DK21" s="770"/>
      <c r="DL21" s="768"/>
      <c r="DM21" s="769"/>
      <c r="DN21" s="769"/>
      <c r="DO21" s="769"/>
      <c r="DP21" s="770"/>
      <c r="DQ21" s="768"/>
      <c r="DR21" s="769"/>
      <c r="DS21" s="769"/>
      <c r="DT21" s="769"/>
      <c r="DU21" s="770"/>
      <c r="DV21" s="771"/>
      <c r="DW21" s="772"/>
      <c r="DX21" s="772"/>
      <c r="DY21" s="772"/>
      <c r="DZ21" s="773"/>
      <c r="EA21" s="243"/>
    </row>
    <row r="22" spans="1:131" s="244" customFormat="1" ht="26.25" customHeight="1" x14ac:dyDescent="0.2">
      <c r="A22" s="250">
        <v>16</v>
      </c>
      <c r="B22" s="774"/>
      <c r="C22" s="775"/>
      <c r="D22" s="775"/>
      <c r="E22" s="775"/>
      <c r="F22" s="775"/>
      <c r="G22" s="775"/>
      <c r="H22" s="775"/>
      <c r="I22" s="775"/>
      <c r="J22" s="775"/>
      <c r="K22" s="775"/>
      <c r="L22" s="775"/>
      <c r="M22" s="775"/>
      <c r="N22" s="775"/>
      <c r="O22" s="775"/>
      <c r="P22" s="776"/>
      <c r="Q22" s="777"/>
      <c r="R22" s="778"/>
      <c r="S22" s="778"/>
      <c r="T22" s="778"/>
      <c r="U22" s="778"/>
      <c r="V22" s="778"/>
      <c r="W22" s="778"/>
      <c r="X22" s="778"/>
      <c r="Y22" s="778"/>
      <c r="Z22" s="778"/>
      <c r="AA22" s="778"/>
      <c r="AB22" s="778"/>
      <c r="AC22" s="778"/>
      <c r="AD22" s="778"/>
      <c r="AE22" s="779"/>
      <c r="AF22" s="780"/>
      <c r="AG22" s="781"/>
      <c r="AH22" s="781"/>
      <c r="AI22" s="781"/>
      <c r="AJ22" s="782"/>
      <c r="AK22" s="795"/>
      <c r="AL22" s="796"/>
      <c r="AM22" s="796"/>
      <c r="AN22" s="796"/>
      <c r="AO22" s="796"/>
      <c r="AP22" s="796"/>
      <c r="AQ22" s="796"/>
      <c r="AR22" s="796"/>
      <c r="AS22" s="796"/>
      <c r="AT22" s="796"/>
      <c r="AU22" s="797"/>
      <c r="AV22" s="797"/>
      <c r="AW22" s="797"/>
      <c r="AX22" s="797"/>
      <c r="AY22" s="798"/>
      <c r="AZ22" s="799" t="s">
        <v>375</v>
      </c>
      <c r="BA22" s="799"/>
      <c r="BB22" s="799"/>
      <c r="BC22" s="799"/>
      <c r="BD22" s="800"/>
      <c r="BE22" s="242"/>
      <c r="BF22" s="242"/>
      <c r="BG22" s="242"/>
      <c r="BH22" s="242"/>
      <c r="BI22" s="242"/>
      <c r="BJ22" s="242"/>
      <c r="BK22" s="242"/>
      <c r="BL22" s="242"/>
      <c r="BM22" s="242"/>
      <c r="BN22" s="242"/>
      <c r="BO22" s="242"/>
      <c r="BP22" s="242"/>
      <c r="BQ22" s="251">
        <v>16</v>
      </c>
      <c r="BR22" s="252"/>
      <c r="BS22" s="755" t="s">
        <v>592</v>
      </c>
      <c r="BT22" s="756"/>
      <c r="BU22" s="756"/>
      <c r="BV22" s="756"/>
      <c r="BW22" s="756"/>
      <c r="BX22" s="756"/>
      <c r="BY22" s="756"/>
      <c r="BZ22" s="756"/>
      <c r="CA22" s="756"/>
      <c r="CB22" s="756"/>
      <c r="CC22" s="756"/>
      <c r="CD22" s="756"/>
      <c r="CE22" s="756"/>
      <c r="CF22" s="756"/>
      <c r="CG22" s="757"/>
      <c r="CH22" s="768">
        <v>0</v>
      </c>
      <c r="CI22" s="769"/>
      <c r="CJ22" s="769"/>
      <c r="CK22" s="769"/>
      <c r="CL22" s="770"/>
      <c r="CM22" s="768">
        <v>0</v>
      </c>
      <c r="CN22" s="769"/>
      <c r="CO22" s="769"/>
      <c r="CP22" s="769"/>
      <c r="CQ22" s="770"/>
      <c r="CR22" s="768">
        <v>21</v>
      </c>
      <c r="CS22" s="769"/>
      <c r="CT22" s="769"/>
      <c r="CU22" s="769"/>
      <c r="CV22" s="770"/>
      <c r="CW22" s="768">
        <v>0</v>
      </c>
      <c r="CX22" s="769"/>
      <c r="CY22" s="769"/>
      <c r="CZ22" s="769"/>
      <c r="DA22" s="770"/>
      <c r="DB22" s="768">
        <v>0</v>
      </c>
      <c r="DC22" s="769"/>
      <c r="DD22" s="769"/>
      <c r="DE22" s="769"/>
      <c r="DF22" s="770"/>
      <c r="DG22" s="768"/>
      <c r="DH22" s="769"/>
      <c r="DI22" s="769"/>
      <c r="DJ22" s="769"/>
      <c r="DK22" s="770"/>
      <c r="DL22" s="768"/>
      <c r="DM22" s="769"/>
      <c r="DN22" s="769"/>
      <c r="DO22" s="769"/>
      <c r="DP22" s="770"/>
      <c r="DQ22" s="768"/>
      <c r="DR22" s="769"/>
      <c r="DS22" s="769"/>
      <c r="DT22" s="769"/>
      <c r="DU22" s="770"/>
      <c r="DV22" s="771"/>
      <c r="DW22" s="772"/>
      <c r="DX22" s="772"/>
      <c r="DY22" s="772"/>
      <c r="DZ22" s="773"/>
      <c r="EA22" s="243"/>
    </row>
    <row r="23" spans="1:131" s="244" customFormat="1" ht="26.25" customHeight="1" thickBot="1" x14ac:dyDescent="0.25">
      <c r="A23" s="253" t="s">
        <v>376</v>
      </c>
      <c r="B23" s="783" t="s">
        <v>377</v>
      </c>
      <c r="C23" s="784"/>
      <c r="D23" s="784"/>
      <c r="E23" s="784"/>
      <c r="F23" s="784"/>
      <c r="G23" s="784"/>
      <c r="H23" s="784"/>
      <c r="I23" s="784"/>
      <c r="J23" s="784"/>
      <c r="K23" s="784"/>
      <c r="L23" s="784"/>
      <c r="M23" s="784"/>
      <c r="N23" s="784"/>
      <c r="O23" s="784"/>
      <c r="P23" s="785"/>
      <c r="Q23" s="786">
        <v>446163</v>
      </c>
      <c r="R23" s="787"/>
      <c r="S23" s="787"/>
      <c r="T23" s="787"/>
      <c r="U23" s="787"/>
      <c r="V23" s="787">
        <v>437323</v>
      </c>
      <c r="W23" s="787"/>
      <c r="X23" s="787"/>
      <c r="Y23" s="787"/>
      <c r="Z23" s="787"/>
      <c r="AA23" s="787">
        <v>8840</v>
      </c>
      <c r="AB23" s="787"/>
      <c r="AC23" s="787"/>
      <c r="AD23" s="787"/>
      <c r="AE23" s="788"/>
      <c r="AF23" s="789">
        <v>6558</v>
      </c>
      <c r="AG23" s="787"/>
      <c r="AH23" s="787"/>
      <c r="AI23" s="787"/>
      <c r="AJ23" s="790"/>
      <c r="AK23" s="791"/>
      <c r="AL23" s="792"/>
      <c r="AM23" s="792"/>
      <c r="AN23" s="792"/>
      <c r="AO23" s="792"/>
      <c r="AP23" s="787">
        <v>871695</v>
      </c>
      <c r="AQ23" s="787"/>
      <c r="AR23" s="787"/>
      <c r="AS23" s="787"/>
      <c r="AT23" s="787"/>
      <c r="AU23" s="793"/>
      <c r="AV23" s="793"/>
      <c r="AW23" s="793"/>
      <c r="AX23" s="793"/>
      <c r="AY23" s="794"/>
      <c r="AZ23" s="802" t="s">
        <v>378</v>
      </c>
      <c r="BA23" s="803"/>
      <c r="BB23" s="803"/>
      <c r="BC23" s="803"/>
      <c r="BD23" s="804"/>
      <c r="BE23" s="242"/>
      <c r="BF23" s="242"/>
      <c r="BG23" s="242"/>
      <c r="BH23" s="242"/>
      <c r="BI23" s="242"/>
      <c r="BJ23" s="242"/>
      <c r="BK23" s="242"/>
      <c r="BL23" s="242"/>
      <c r="BM23" s="242"/>
      <c r="BN23" s="242"/>
      <c r="BO23" s="242"/>
      <c r="BP23" s="242"/>
      <c r="BQ23" s="251">
        <v>17</v>
      </c>
      <c r="BR23" s="252"/>
      <c r="BS23" s="755" t="s">
        <v>593</v>
      </c>
      <c r="BT23" s="756"/>
      <c r="BU23" s="756"/>
      <c r="BV23" s="756"/>
      <c r="BW23" s="756"/>
      <c r="BX23" s="756"/>
      <c r="BY23" s="756"/>
      <c r="BZ23" s="756"/>
      <c r="CA23" s="756"/>
      <c r="CB23" s="756"/>
      <c r="CC23" s="756"/>
      <c r="CD23" s="756"/>
      <c r="CE23" s="756"/>
      <c r="CF23" s="756"/>
      <c r="CG23" s="757"/>
      <c r="CH23" s="768">
        <v>0</v>
      </c>
      <c r="CI23" s="769"/>
      <c r="CJ23" s="769"/>
      <c r="CK23" s="769"/>
      <c r="CL23" s="770"/>
      <c r="CM23" s="768">
        <v>0</v>
      </c>
      <c r="CN23" s="769"/>
      <c r="CO23" s="769"/>
      <c r="CP23" s="769"/>
      <c r="CQ23" s="770"/>
      <c r="CR23" s="768">
        <v>50</v>
      </c>
      <c r="CS23" s="769"/>
      <c r="CT23" s="769"/>
      <c r="CU23" s="769"/>
      <c r="CV23" s="770"/>
      <c r="CW23" s="768">
        <v>0</v>
      </c>
      <c r="CX23" s="769"/>
      <c r="CY23" s="769"/>
      <c r="CZ23" s="769"/>
      <c r="DA23" s="770"/>
      <c r="DB23" s="768">
        <v>0</v>
      </c>
      <c r="DC23" s="769"/>
      <c r="DD23" s="769"/>
      <c r="DE23" s="769"/>
      <c r="DF23" s="770"/>
      <c r="DG23" s="768"/>
      <c r="DH23" s="769"/>
      <c r="DI23" s="769"/>
      <c r="DJ23" s="769"/>
      <c r="DK23" s="770"/>
      <c r="DL23" s="768"/>
      <c r="DM23" s="769"/>
      <c r="DN23" s="769"/>
      <c r="DO23" s="769"/>
      <c r="DP23" s="770"/>
      <c r="DQ23" s="768"/>
      <c r="DR23" s="769"/>
      <c r="DS23" s="769"/>
      <c r="DT23" s="769"/>
      <c r="DU23" s="770"/>
      <c r="DV23" s="771"/>
      <c r="DW23" s="772"/>
      <c r="DX23" s="772"/>
      <c r="DY23" s="772"/>
      <c r="DZ23" s="773"/>
      <c r="EA23" s="243"/>
    </row>
    <row r="24" spans="1:131" s="244" customFormat="1" ht="26.25" customHeight="1" x14ac:dyDescent="0.2">
      <c r="A24" s="801" t="s">
        <v>379</v>
      </c>
      <c r="B24" s="801"/>
      <c r="C24" s="801"/>
      <c r="D24" s="801"/>
      <c r="E24" s="801"/>
      <c r="F24" s="801"/>
      <c r="G24" s="801"/>
      <c r="H24" s="801"/>
      <c r="I24" s="801"/>
      <c r="J24" s="801"/>
      <c r="K24" s="801"/>
      <c r="L24" s="801"/>
      <c r="M24" s="801"/>
      <c r="N24" s="801"/>
      <c r="O24" s="801"/>
      <c r="P24" s="801"/>
      <c r="Q24" s="801"/>
      <c r="R24" s="801"/>
      <c r="S24" s="801"/>
      <c r="T24" s="801"/>
      <c r="U24" s="801"/>
      <c r="V24" s="801"/>
      <c r="W24" s="801"/>
      <c r="X24" s="801"/>
      <c r="Y24" s="801"/>
      <c r="Z24" s="801"/>
      <c r="AA24" s="801"/>
      <c r="AB24" s="801"/>
      <c r="AC24" s="801"/>
      <c r="AD24" s="801"/>
      <c r="AE24" s="801"/>
      <c r="AF24" s="801"/>
      <c r="AG24" s="801"/>
      <c r="AH24" s="801"/>
      <c r="AI24" s="801"/>
      <c r="AJ24" s="801"/>
      <c r="AK24" s="801"/>
      <c r="AL24" s="801"/>
      <c r="AM24" s="801"/>
      <c r="AN24" s="801"/>
      <c r="AO24" s="801"/>
      <c r="AP24" s="801"/>
      <c r="AQ24" s="801"/>
      <c r="AR24" s="801"/>
      <c r="AS24" s="801"/>
      <c r="AT24" s="801"/>
      <c r="AU24" s="801"/>
      <c r="AV24" s="801"/>
      <c r="AW24" s="801"/>
      <c r="AX24" s="801"/>
      <c r="AY24" s="801"/>
      <c r="AZ24" s="241"/>
      <c r="BA24" s="241"/>
      <c r="BB24" s="241"/>
      <c r="BC24" s="241"/>
      <c r="BD24" s="241"/>
      <c r="BE24" s="242"/>
      <c r="BF24" s="242"/>
      <c r="BG24" s="242"/>
      <c r="BH24" s="242"/>
      <c r="BI24" s="242"/>
      <c r="BJ24" s="242"/>
      <c r="BK24" s="242"/>
      <c r="BL24" s="242"/>
      <c r="BM24" s="242"/>
      <c r="BN24" s="242"/>
      <c r="BO24" s="242"/>
      <c r="BP24" s="242"/>
      <c r="BQ24" s="251">
        <v>18</v>
      </c>
      <c r="BR24" s="252"/>
      <c r="BS24" s="755" t="s">
        <v>594</v>
      </c>
      <c r="BT24" s="756"/>
      <c r="BU24" s="756"/>
      <c r="BV24" s="756"/>
      <c r="BW24" s="756"/>
      <c r="BX24" s="756"/>
      <c r="BY24" s="756"/>
      <c r="BZ24" s="756"/>
      <c r="CA24" s="756"/>
      <c r="CB24" s="756"/>
      <c r="CC24" s="756"/>
      <c r="CD24" s="756"/>
      <c r="CE24" s="756"/>
      <c r="CF24" s="756"/>
      <c r="CG24" s="757"/>
      <c r="CH24" s="768">
        <v>0</v>
      </c>
      <c r="CI24" s="769"/>
      <c r="CJ24" s="769"/>
      <c r="CK24" s="769"/>
      <c r="CL24" s="770"/>
      <c r="CM24" s="768">
        <v>0</v>
      </c>
      <c r="CN24" s="769"/>
      <c r="CO24" s="769"/>
      <c r="CP24" s="769"/>
      <c r="CQ24" s="770"/>
      <c r="CR24" s="768">
        <v>163</v>
      </c>
      <c r="CS24" s="769"/>
      <c r="CT24" s="769"/>
      <c r="CU24" s="769"/>
      <c r="CV24" s="770"/>
      <c r="CW24" s="768">
        <v>0</v>
      </c>
      <c r="CX24" s="769"/>
      <c r="CY24" s="769"/>
      <c r="CZ24" s="769"/>
      <c r="DA24" s="770"/>
      <c r="DB24" s="768">
        <v>0</v>
      </c>
      <c r="DC24" s="769"/>
      <c r="DD24" s="769"/>
      <c r="DE24" s="769"/>
      <c r="DF24" s="770"/>
      <c r="DG24" s="768"/>
      <c r="DH24" s="769"/>
      <c r="DI24" s="769"/>
      <c r="DJ24" s="769"/>
      <c r="DK24" s="770"/>
      <c r="DL24" s="768"/>
      <c r="DM24" s="769"/>
      <c r="DN24" s="769"/>
      <c r="DO24" s="769"/>
      <c r="DP24" s="770"/>
      <c r="DQ24" s="768"/>
      <c r="DR24" s="769"/>
      <c r="DS24" s="769"/>
      <c r="DT24" s="769"/>
      <c r="DU24" s="770"/>
      <c r="DV24" s="771"/>
      <c r="DW24" s="772"/>
      <c r="DX24" s="772"/>
      <c r="DY24" s="772"/>
      <c r="DZ24" s="773"/>
      <c r="EA24" s="243"/>
    </row>
    <row r="25" spans="1:131" s="236" customFormat="1" ht="26.25" customHeight="1" thickBot="1" x14ac:dyDescent="0.25">
      <c r="A25" s="736" t="s">
        <v>380</v>
      </c>
      <c r="B25" s="736"/>
      <c r="C25" s="736"/>
      <c r="D25" s="736"/>
      <c r="E25" s="736"/>
      <c r="F25" s="736"/>
      <c r="G25" s="736"/>
      <c r="H25" s="736"/>
      <c r="I25" s="736"/>
      <c r="J25" s="736"/>
      <c r="K25" s="736"/>
      <c r="L25" s="736"/>
      <c r="M25" s="736"/>
      <c r="N25" s="736"/>
      <c r="O25" s="736"/>
      <c r="P25" s="736"/>
      <c r="Q25" s="736"/>
      <c r="R25" s="736"/>
      <c r="S25" s="736"/>
      <c r="T25" s="736"/>
      <c r="U25" s="736"/>
      <c r="V25" s="736"/>
      <c r="W25" s="736"/>
      <c r="X25" s="736"/>
      <c r="Y25" s="736"/>
      <c r="Z25" s="736"/>
      <c r="AA25" s="736"/>
      <c r="AB25" s="736"/>
      <c r="AC25" s="736"/>
      <c r="AD25" s="736"/>
      <c r="AE25" s="736"/>
      <c r="AF25" s="736"/>
      <c r="AG25" s="736"/>
      <c r="AH25" s="736"/>
      <c r="AI25" s="736"/>
      <c r="AJ25" s="736"/>
      <c r="AK25" s="736"/>
      <c r="AL25" s="736"/>
      <c r="AM25" s="736"/>
      <c r="AN25" s="736"/>
      <c r="AO25" s="736"/>
      <c r="AP25" s="736"/>
      <c r="AQ25" s="736"/>
      <c r="AR25" s="736"/>
      <c r="AS25" s="736"/>
      <c r="AT25" s="736"/>
      <c r="AU25" s="736"/>
      <c r="AV25" s="736"/>
      <c r="AW25" s="736"/>
      <c r="AX25" s="736"/>
      <c r="AY25" s="736"/>
      <c r="AZ25" s="736"/>
      <c r="BA25" s="736"/>
      <c r="BB25" s="736"/>
      <c r="BC25" s="736"/>
      <c r="BD25" s="736"/>
      <c r="BE25" s="736"/>
      <c r="BF25" s="736"/>
      <c r="BG25" s="736"/>
      <c r="BH25" s="736"/>
      <c r="BI25" s="736"/>
      <c r="BJ25" s="241"/>
      <c r="BK25" s="241"/>
      <c r="BL25" s="241"/>
      <c r="BM25" s="241"/>
      <c r="BN25" s="241"/>
      <c r="BO25" s="254"/>
      <c r="BP25" s="254"/>
      <c r="BQ25" s="251">
        <v>19</v>
      </c>
      <c r="BR25" s="252"/>
      <c r="BS25" s="755" t="s">
        <v>595</v>
      </c>
      <c r="BT25" s="756"/>
      <c r="BU25" s="756"/>
      <c r="BV25" s="756"/>
      <c r="BW25" s="756"/>
      <c r="BX25" s="756"/>
      <c r="BY25" s="756"/>
      <c r="BZ25" s="756"/>
      <c r="CA25" s="756"/>
      <c r="CB25" s="756"/>
      <c r="CC25" s="756"/>
      <c r="CD25" s="756"/>
      <c r="CE25" s="756"/>
      <c r="CF25" s="756"/>
      <c r="CG25" s="757"/>
      <c r="CH25" s="768">
        <v>1</v>
      </c>
      <c r="CI25" s="769"/>
      <c r="CJ25" s="769"/>
      <c r="CK25" s="769"/>
      <c r="CL25" s="770"/>
      <c r="CM25" s="768">
        <v>272</v>
      </c>
      <c r="CN25" s="769"/>
      <c r="CO25" s="769"/>
      <c r="CP25" s="769"/>
      <c r="CQ25" s="770"/>
      <c r="CR25" s="768">
        <v>99</v>
      </c>
      <c r="CS25" s="769"/>
      <c r="CT25" s="769"/>
      <c r="CU25" s="769"/>
      <c r="CV25" s="770"/>
      <c r="CW25" s="768">
        <v>0</v>
      </c>
      <c r="CX25" s="769"/>
      <c r="CY25" s="769"/>
      <c r="CZ25" s="769"/>
      <c r="DA25" s="770"/>
      <c r="DB25" s="768">
        <v>0</v>
      </c>
      <c r="DC25" s="769"/>
      <c r="DD25" s="769"/>
      <c r="DE25" s="769"/>
      <c r="DF25" s="770"/>
      <c r="DG25" s="768"/>
      <c r="DH25" s="769"/>
      <c r="DI25" s="769"/>
      <c r="DJ25" s="769"/>
      <c r="DK25" s="770"/>
      <c r="DL25" s="768"/>
      <c r="DM25" s="769"/>
      <c r="DN25" s="769"/>
      <c r="DO25" s="769"/>
      <c r="DP25" s="770"/>
      <c r="DQ25" s="768"/>
      <c r="DR25" s="769"/>
      <c r="DS25" s="769"/>
      <c r="DT25" s="769"/>
      <c r="DU25" s="770"/>
      <c r="DV25" s="771"/>
      <c r="DW25" s="772"/>
      <c r="DX25" s="772"/>
      <c r="DY25" s="772"/>
      <c r="DZ25" s="773"/>
      <c r="EA25" s="235"/>
    </row>
    <row r="26" spans="1:131" s="236" customFormat="1" ht="26.25" customHeight="1" x14ac:dyDescent="0.2">
      <c r="A26" s="727" t="s">
        <v>343</v>
      </c>
      <c r="B26" s="728"/>
      <c r="C26" s="728"/>
      <c r="D26" s="728"/>
      <c r="E26" s="728"/>
      <c r="F26" s="728"/>
      <c r="G26" s="728"/>
      <c r="H26" s="728"/>
      <c r="I26" s="728"/>
      <c r="J26" s="728"/>
      <c r="K26" s="728"/>
      <c r="L26" s="728"/>
      <c r="M26" s="728"/>
      <c r="N26" s="728"/>
      <c r="O26" s="728"/>
      <c r="P26" s="729"/>
      <c r="Q26" s="704" t="s">
        <v>381</v>
      </c>
      <c r="R26" s="705"/>
      <c r="S26" s="705"/>
      <c r="T26" s="705"/>
      <c r="U26" s="706"/>
      <c r="V26" s="704" t="s">
        <v>382</v>
      </c>
      <c r="W26" s="705"/>
      <c r="X26" s="705"/>
      <c r="Y26" s="705"/>
      <c r="Z26" s="706"/>
      <c r="AA26" s="704" t="s">
        <v>383</v>
      </c>
      <c r="AB26" s="705"/>
      <c r="AC26" s="705"/>
      <c r="AD26" s="705"/>
      <c r="AE26" s="705"/>
      <c r="AF26" s="805" t="s">
        <v>384</v>
      </c>
      <c r="AG26" s="806"/>
      <c r="AH26" s="806"/>
      <c r="AI26" s="806"/>
      <c r="AJ26" s="807"/>
      <c r="AK26" s="705" t="s">
        <v>385</v>
      </c>
      <c r="AL26" s="705"/>
      <c r="AM26" s="705"/>
      <c r="AN26" s="705"/>
      <c r="AO26" s="706"/>
      <c r="AP26" s="704" t="s">
        <v>386</v>
      </c>
      <c r="AQ26" s="705"/>
      <c r="AR26" s="705"/>
      <c r="AS26" s="705"/>
      <c r="AT26" s="706"/>
      <c r="AU26" s="704" t="s">
        <v>387</v>
      </c>
      <c r="AV26" s="705"/>
      <c r="AW26" s="705"/>
      <c r="AX26" s="705"/>
      <c r="AY26" s="706"/>
      <c r="AZ26" s="704" t="s">
        <v>388</v>
      </c>
      <c r="BA26" s="705"/>
      <c r="BB26" s="705"/>
      <c r="BC26" s="705"/>
      <c r="BD26" s="706"/>
      <c r="BE26" s="704" t="s">
        <v>350</v>
      </c>
      <c r="BF26" s="705"/>
      <c r="BG26" s="705"/>
      <c r="BH26" s="705"/>
      <c r="BI26" s="716"/>
      <c r="BJ26" s="241"/>
      <c r="BK26" s="241"/>
      <c r="BL26" s="241"/>
      <c r="BM26" s="241"/>
      <c r="BN26" s="241"/>
      <c r="BO26" s="254"/>
      <c r="BP26" s="254"/>
      <c r="BQ26" s="251">
        <v>20</v>
      </c>
      <c r="BR26" s="252"/>
      <c r="BS26" s="755" t="s">
        <v>596</v>
      </c>
      <c r="BT26" s="756"/>
      <c r="BU26" s="756"/>
      <c r="BV26" s="756"/>
      <c r="BW26" s="756"/>
      <c r="BX26" s="756"/>
      <c r="BY26" s="756"/>
      <c r="BZ26" s="756"/>
      <c r="CA26" s="756"/>
      <c r="CB26" s="756"/>
      <c r="CC26" s="756"/>
      <c r="CD26" s="756"/>
      <c r="CE26" s="756"/>
      <c r="CF26" s="756"/>
      <c r="CG26" s="757"/>
      <c r="CH26" s="768">
        <v>0</v>
      </c>
      <c r="CI26" s="769"/>
      <c r="CJ26" s="769"/>
      <c r="CK26" s="769"/>
      <c r="CL26" s="770"/>
      <c r="CM26" s="768">
        <v>0</v>
      </c>
      <c r="CN26" s="769"/>
      <c r="CO26" s="769"/>
      <c r="CP26" s="769"/>
      <c r="CQ26" s="770"/>
      <c r="CR26" s="768">
        <v>38</v>
      </c>
      <c r="CS26" s="769"/>
      <c r="CT26" s="769"/>
      <c r="CU26" s="769"/>
      <c r="CV26" s="770"/>
      <c r="CW26" s="768">
        <v>0</v>
      </c>
      <c r="CX26" s="769"/>
      <c r="CY26" s="769"/>
      <c r="CZ26" s="769"/>
      <c r="DA26" s="770"/>
      <c r="DB26" s="768">
        <v>0</v>
      </c>
      <c r="DC26" s="769"/>
      <c r="DD26" s="769"/>
      <c r="DE26" s="769"/>
      <c r="DF26" s="770"/>
      <c r="DG26" s="768"/>
      <c r="DH26" s="769"/>
      <c r="DI26" s="769"/>
      <c r="DJ26" s="769"/>
      <c r="DK26" s="770"/>
      <c r="DL26" s="768"/>
      <c r="DM26" s="769"/>
      <c r="DN26" s="769"/>
      <c r="DO26" s="769"/>
      <c r="DP26" s="770"/>
      <c r="DQ26" s="768"/>
      <c r="DR26" s="769"/>
      <c r="DS26" s="769"/>
      <c r="DT26" s="769"/>
      <c r="DU26" s="770"/>
      <c r="DV26" s="771"/>
      <c r="DW26" s="772"/>
      <c r="DX26" s="772"/>
      <c r="DY26" s="772"/>
      <c r="DZ26" s="773"/>
      <c r="EA26" s="235"/>
    </row>
    <row r="27" spans="1:131" s="236" customFormat="1" ht="26.25" customHeight="1" thickBot="1" x14ac:dyDescent="0.25">
      <c r="A27" s="730"/>
      <c r="B27" s="731"/>
      <c r="C27" s="731"/>
      <c r="D27" s="731"/>
      <c r="E27" s="731"/>
      <c r="F27" s="731"/>
      <c r="G27" s="731"/>
      <c r="H27" s="731"/>
      <c r="I27" s="731"/>
      <c r="J27" s="731"/>
      <c r="K27" s="731"/>
      <c r="L27" s="731"/>
      <c r="M27" s="731"/>
      <c r="N27" s="731"/>
      <c r="O27" s="731"/>
      <c r="P27" s="732"/>
      <c r="Q27" s="707"/>
      <c r="R27" s="708"/>
      <c r="S27" s="708"/>
      <c r="T27" s="708"/>
      <c r="U27" s="709"/>
      <c r="V27" s="707"/>
      <c r="W27" s="708"/>
      <c r="X27" s="708"/>
      <c r="Y27" s="708"/>
      <c r="Z27" s="709"/>
      <c r="AA27" s="707"/>
      <c r="AB27" s="708"/>
      <c r="AC27" s="708"/>
      <c r="AD27" s="708"/>
      <c r="AE27" s="708"/>
      <c r="AF27" s="808"/>
      <c r="AG27" s="809"/>
      <c r="AH27" s="809"/>
      <c r="AI27" s="809"/>
      <c r="AJ27" s="810"/>
      <c r="AK27" s="708"/>
      <c r="AL27" s="708"/>
      <c r="AM27" s="708"/>
      <c r="AN27" s="708"/>
      <c r="AO27" s="709"/>
      <c r="AP27" s="707"/>
      <c r="AQ27" s="708"/>
      <c r="AR27" s="708"/>
      <c r="AS27" s="708"/>
      <c r="AT27" s="709"/>
      <c r="AU27" s="707"/>
      <c r="AV27" s="708"/>
      <c r="AW27" s="708"/>
      <c r="AX27" s="708"/>
      <c r="AY27" s="709"/>
      <c r="AZ27" s="707"/>
      <c r="BA27" s="708"/>
      <c r="BB27" s="708"/>
      <c r="BC27" s="708"/>
      <c r="BD27" s="709"/>
      <c r="BE27" s="707"/>
      <c r="BF27" s="708"/>
      <c r="BG27" s="708"/>
      <c r="BH27" s="708"/>
      <c r="BI27" s="717"/>
      <c r="BJ27" s="241"/>
      <c r="BK27" s="241"/>
      <c r="BL27" s="241"/>
      <c r="BM27" s="241"/>
      <c r="BN27" s="241"/>
      <c r="BO27" s="254"/>
      <c r="BP27" s="254"/>
      <c r="BQ27" s="251">
        <v>21</v>
      </c>
      <c r="BR27" s="252" t="s">
        <v>620</v>
      </c>
      <c r="BS27" s="755" t="s">
        <v>597</v>
      </c>
      <c r="BT27" s="756"/>
      <c r="BU27" s="756"/>
      <c r="BV27" s="756"/>
      <c r="BW27" s="756"/>
      <c r="BX27" s="756"/>
      <c r="BY27" s="756"/>
      <c r="BZ27" s="756"/>
      <c r="CA27" s="756"/>
      <c r="CB27" s="756"/>
      <c r="CC27" s="756"/>
      <c r="CD27" s="756"/>
      <c r="CE27" s="756"/>
      <c r="CF27" s="756"/>
      <c r="CG27" s="757"/>
      <c r="CH27" s="768">
        <v>-3</v>
      </c>
      <c r="CI27" s="769"/>
      <c r="CJ27" s="769"/>
      <c r="CK27" s="769"/>
      <c r="CL27" s="770"/>
      <c r="CM27" s="768">
        <v>972</v>
      </c>
      <c r="CN27" s="769"/>
      <c r="CO27" s="769"/>
      <c r="CP27" s="769"/>
      <c r="CQ27" s="770"/>
      <c r="CR27" s="768">
        <v>671</v>
      </c>
      <c r="CS27" s="769"/>
      <c r="CT27" s="769"/>
      <c r="CU27" s="769"/>
      <c r="CV27" s="770"/>
      <c r="CW27" s="768">
        <v>129</v>
      </c>
      <c r="CX27" s="769"/>
      <c r="CY27" s="769"/>
      <c r="CZ27" s="769"/>
      <c r="DA27" s="770"/>
      <c r="DB27" s="768">
        <v>70</v>
      </c>
      <c r="DC27" s="769"/>
      <c r="DD27" s="769"/>
      <c r="DE27" s="769"/>
      <c r="DF27" s="770"/>
      <c r="DG27" s="768"/>
      <c r="DH27" s="769"/>
      <c r="DI27" s="769"/>
      <c r="DJ27" s="769"/>
      <c r="DK27" s="770"/>
      <c r="DL27" s="768">
        <v>2</v>
      </c>
      <c r="DM27" s="769"/>
      <c r="DN27" s="769"/>
      <c r="DO27" s="769"/>
      <c r="DP27" s="770"/>
      <c r="DQ27" s="768">
        <v>2</v>
      </c>
      <c r="DR27" s="769"/>
      <c r="DS27" s="769"/>
      <c r="DT27" s="769"/>
      <c r="DU27" s="770"/>
      <c r="DV27" s="771"/>
      <c r="DW27" s="772"/>
      <c r="DX27" s="772"/>
      <c r="DY27" s="772"/>
      <c r="DZ27" s="773"/>
      <c r="EA27" s="235"/>
    </row>
    <row r="28" spans="1:131" s="236" customFormat="1" ht="26.25" customHeight="1" thickTop="1" x14ac:dyDescent="0.2">
      <c r="A28" s="255">
        <v>1</v>
      </c>
      <c r="B28" s="718" t="s">
        <v>389</v>
      </c>
      <c r="C28" s="719"/>
      <c r="D28" s="719"/>
      <c r="E28" s="719"/>
      <c r="F28" s="719"/>
      <c r="G28" s="719"/>
      <c r="H28" s="719"/>
      <c r="I28" s="719"/>
      <c r="J28" s="719"/>
      <c r="K28" s="719"/>
      <c r="L28" s="719"/>
      <c r="M28" s="719"/>
      <c r="N28" s="719"/>
      <c r="O28" s="719"/>
      <c r="P28" s="720"/>
      <c r="Q28" s="815">
        <v>66323</v>
      </c>
      <c r="R28" s="816"/>
      <c r="S28" s="816"/>
      <c r="T28" s="816"/>
      <c r="U28" s="816"/>
      <c r="V28" s="816">
        <v>64865</v>
      </c>
      <c r="W28" s="816"/>
      <c r="X28" s="816"/>
      <c r="Y28" s="816"/>
      <c r="Z28" s="816"/>
      <c r="AA28" s="816">
        <v>1458</v>
      </c>
      <c r="AB28" s="816"/>
      <c r="AC28" s="816"/>
      <c r="AD28" s="816"/>
      <c r="AE28" s="817"/>
      <c r="AF28" s="818">
        <v>1458</v>
      </c>
      <c r="AG28" s="816"/>
      <c r="AH28" s="816"/>
      <c r="AI28" s="816"/>
      <c r="AJ28" s="819"/>
      <c r="AK28" s="820">
        <v>3942</v>
      </c>
      <c r="AL28" s="811"/>
      <c r="AM28" s="811"/>
      <c r="AN28" s="811"/>
      <c r="AO28" s="811"/>
      <c r="AP28" s="811"/>
      <c r="AQ28" s="811"/>
      <c r="AR28" s="811"/>
      <c r="AS28" s="811"/>
      <c r="AT28" s="811"/>
      <c r="AU28" s="811"/>
      <c r="AV28" s="811"/>
      <c r="AW28" s="811"/>
      <c r="AX28" s="811"/>
      <c r="AY28" s="811"/>
      <c r="AZ28" s="812" t="s">
        <v>513</v>
      </c>
      <c r="BA28" s="812"/>
      <c r="BB28" s="812"/>
      <c r="BC28" s="812"/>
      <c r="BD28" s="812"/>
      <c r="BE28" s="813" t="s">
        <v>576</v>
      </c>
      <c r="BF28" s="813"/>
      <c r="BG28" s="813"/>
      <c r="BH28" s="813"/>
      <c r="BI28" s="814"/>
      <c r="BJ28" s="241"/>
      <c r="BK28" s="241"/>
      <c r="BL28" s="241"/>
      <c r="BM28" s="241"/>
      <c r="BN28" s="241"/>
      <c r="BO28" s="254"/>
      <c r="BP28" s="254"/>
      <c r="BQ28" s="251">
        <v>22</v>
      </c>
      <c r="BR28" s="252"/>
      <c r="BS28" s="755" t="s">
        <v>598</v>
      </c>
      <c r="BT28" s="756"/>
      <c r="BU28" s="756"/>
      <c r="BV28" s="756"/>
      <c r="BW28" s="756"/>
      <c r="BX28" s="756"/>
      <c r="BY28" s="756"/>
      <c r="BZ28" s="756"/>
      <c r="CA28" s="756"/>
      <c r="CB28" s="756"/>
      <c r="CC28" s="756"/>
      <c r="CD28" s="756"/>
      <c r="CE28" s="756"/>
      <c r="CF28" s="756"/>
      <c r="CG28" s="757"/>
      <c r="CH28" s="768">
        <v>-20</v>
      </c>
      <c r="CI28" s="769"/>
      <c r="CJ28" s="769"/>
      <c r="CK28" s="769"/>
      <c r="CL28" s="770"/>
      <c r="CM28" s="768">
        <v>1366</v>
      </c>
      <c r="CN28" s="769"/>
      <c r="CO28" s="769"/>
      <c r="CP28" s="769"/>
      <c r="CQ28" s="770"/>
      <c r="CR28" s="768">
        <v>993</v>
      </c>
      <c r="CS28" s="769"/>
      <c r="CT28" s="769"/>
      <c r="CU28" s="769"/>
      <c r="CV28" s="770"/>
      <c r="CW28" s="768">
        <v>3</v>
      </c>
      <c r="CX28" s="769"/>
      <c r="CY28" s="769"/>
      <c r="CZ28" s="769"/>
      <c r="DA28" s="770"/>
      <c r="DB28" s="768">
        <v>16</v>
      </c>
      <c r="DC28" s="769"/>
      <c r="DD28" s="769"/>
      <c r="DE28" s="769"/>
      <c r="DF28" s="770"/>
      <c r="DG28" s="768"/>
      <c r="DH28" s="769"/>
      <c r="DI28" s="769"/>
      <c r="DJ28" s="769"/>
      <c r="DK28" s="770"/>
      <c r="DL28" s="768"/>
      <c r="DM28" s="769"/>
      <c r="DN28" s="769"/>
      <c r="DO28" s="769"/>
      <c r="DP28" s="770"/>
      <c r="DQ28" s="768"/>
      <c r="DR28" s="769"/>
      <c r="DS28" s="769"/>
      <c r="DT28" s="769"/>
      <c r="DU28" s="770"/>
      <c r="DV28" s="771"/>
      <c r="DW28" s="772"/>
      <c r="DX28" s="772"/>
      <c r="DY28" s="772"/>
      <c r="DZ28" s="773"/>
      <c r="EA28" s="235"/>
    </row>
    <row r="29" spans="1:131" s="236" customFormat="1" ht="26.25" customHeight="1" x14ac:dyDescent="0.2">
      <c r="A29" s="255">
        <v>2</v>
      </c>
      <c r="B29" s="742" t="s">
        <v>390</v>
      </c>
      <c r="C29" s="743"/>
      <c r="D29" s="743"/>
      <c r="E29" s="743"/>
      <c r="F29" s="743"/>
      <c r="G29" s="743"/>
      <c r="H29" s="743"/>
      <c r="I29" s="743"/>
      <c r="J29" s="743"/>
      <c r="K29" s="743"/>
      <c r="L29" s="743"/>
      <c r="M29" s="743"/>
      <c r="N29" s="743"/>
      <c r="O29" s="743"/>
      <c r="P29" s="744"/>
      <c r="Q29" s="745">
        <v>106</v>
      </c>
      <c r="R29" s="746"/>
      <c r="S29" s="746"/>
      <c r="T29" s="746"/>
      <c r="U29" s="746"/>
      <c r="V29" s="746">
        <v>96</v>
      </c>
      <c r="W29" s="746"/>
      <c r="X29" s="746"/>
      <c r="Y29" s="746"/>
      <c r="Z29" s="746"/>
      <c r="AA29" s="746">
        <v>10</v>
      </c>
      <c r="AB29" s="746"/>
      <c r="AC29" s="746"/>
      <c r="AD29" s="746"/>
      <c r="AE29" s="747"/>
      <c r="AF29" s="821" t="s">
        <v>513</v>
      </c>
      <c r="AG29" s="746"/>
      <c r="AH29" s="746"/>
      <c r="AI29" s="746"/>
      <c r="AJ29" s="822"/>
      <c r="AK29" s="825">
        <v>96</v>
      </c>
      <c r="AL29" s="826"/>
      <c r="AM29" s="826"/>
      <c r="AN29" s="826"/>
      <c r="AO29" s="826"/>
      <c r="AP29" s="826">
        <v>639</v>
      </c>
      <c r="AQ29" s="826"/>
      <c r="AR29" s="826"/>
      <c r="AS29" s="826"/>
      <c r="AT29" s="826"/>
      <c r="AU29" s="826">
        <v>462</v>
      </c>
      <c r="AV29" s="826"/>
      <c r="AW29" s="826"/>
      <c r="AX29" s="826"/>
      <c r="AY29" s="826"/>
      <c r="AZ29" s="827" t="s">
        <v>513</v>
      </c>
      <c r="BA29" s="827"/>
      <c r="BB29" s="827"/>
      <c r="BC29" s="827"/>
      <c r="BD29" s="827"/>
      <c r="BE29" s="823" t="s">
        <v>576</v>
      </c>
      <c r="BF29" s="823"/>
      <c r="BG29" s="823"/>
      <c r="BH29" s="823"/>
      <c r="BI29" s="824"/>
      <c r="BJ29" s="241"/>
      <c r="BK29" s="241"/>
      <c r="BL29" s="241"/>
      <c r="BM29" s="241"/>
      <c r="BN29" s="241"/>
      <c r="BO29" s="254"/>
      <c r="BP29" s="254"/>
      <c r="BQ29" s="251">
        <v>23</v>
      </c>
      <c r="BR29" s="252"/>
      <c r="BS29" s="755" t="s">
        <v>599</v>
      </c>
      <c r="BT29" s="756"/>
      <c r="BU29" s="756"/>
      <c r="BV29" s="756"/>
      <c r="BW29" s="756"/>
      <c r="BX29" s="756"/>
      <c r="BY29" s="756"/>
      <c r="BZ29" s="756"/>
      <c r="CA29" s="756"/>
      <c r="CB29" s="756"/>
      <c r="CC29" s="756"/>
      <c r="CD29" s="756"/>
      <c r="CE29" s="756"/>
      <c r="CF29" s="756"/>
      <c r="CG29" s="757"/>
      <c r="CH29" s="768">
        <v>0</v>
      </c>
      <c r="CI29" s="769"/>
      <c r="CJ29" s="769"/>
      <c r="CK29" s="769"/>
      <c r="CL29" s="770"/>
      <c r="CM29" s="768">
        <v>0</v>
      </c>
      <c r="CN29" s="769"/>
      <c r="CO29" s="769"/>
      <c r="CP29" s="769"/>
      <c r="CQ29" s="770"/>
      <c r="CR29" s="768">
        <v>35</v>
      </c>
      <c r="CS29" s="769"/>
      <c r="CT29" s="769"/>
      <c r="CU29" s="769"/>
      <c r="CV29" s="770"/>
      <c r="CW29" s="768">
        <v>0</v>
      </c>
      <c r="CX29" s="769"/>
      <c r="CY29" s="769"/>
      <c r="CZ29" s="769"/>
      <c r="DA29" s="770"/>
      <c r="DB29" s="768">
        <v>0</v>
      </c>
      <c r="DC29" s="769"/>
      <c r="DD29" s="769"/>
      <c r="DE29" s="769"/>
      <c r="DF29" s="770"/>
      <c r="DG29" s="768"/>
      <c r="DH29" s="769"/>
      <c r="DI29" s="769"/>
      <c r="DJ29" s="769"/>
      <c r="DK29" s="770"/>
      <c r="DL29" s="768"/>
      <c r="DM29" s="769"/>
      <c r="DN29" s="769"/>
      <c r="DO29" s="769"/>
      <c r="DP29" s="770"/>
      <c r="DQ29" s="768"/>
      <c r="DR29" s="769"/>
      <c r="DS29" s="769"/>
      <c r="DT29" s="769"/>
      <c r="DU29" s="770"/>
      <c r="DV29" s="771"/>
      <c r="DW29" s="772"/>
      <c r="DX29" s="772"/>
      <c r="DY29" s="772"/>
      <c r="DZ29" s="773"/>
      <c r="EA29" s="235"/>
    </row>
    <row r="30" spans="1:131" s="236" customFormat="1" ht="26.25" customHeight="1" x14ac:dyDescent="0.2">
      <c r="A30" s="255">
        <v>3</v>
      </c>
      <c r="B30" s="742" t="s">
        <v>392</v>
      </c>
      <c r="C30" s="743"/>
      <c r="D30" s="743"/>
      <c r="E30" s="743"/>
      <c r="F30" s="743"/>
      <c r="G30" s="743"/>
      <c r="H30" s="743"/>
      <c r="I30" s="743"/>
      <c r="J30" s="743"/>
      <c r="K30" s="743"/>
      <c r="L30" s="743"/>
      <c r="M30" s="743"/>
      <c r="N30" s="743"/>
      <c r="O30" s="743"/>
      <c r="P30" s="744"/>
      <c r="Q30" s="745">
        <v>24686</v>
      </c>
      <c r="R30" s="746"/>
      <c r="S30" s="746"/>
      <c r="T30" s="746"/>
      <c r="U30" s="746"/>
      <c r="V30" s="746">
        <v>24383</v>
      </c>
      <c r="W30" s="746"/>
      <c r="X30" s="746"/>
      <c r="Y30" s="746"/>
      <c r="Z30" s="746"/>
      <c r="AA30" s="746">
        <v>303</v>
      </c>
      <c r="AB30" s="746"/>
      <c r="AC30" s="746"/>
      <c r="AD30" s="746"/>
      <c r="AE30" s="747"/>
      <c r="AF30" s="821">
        <v>10393</v>
      </c>
      <c r="AG30" s="746"/>
      <c r="AH30" s="746"/>
      <c r="AI30" s="746"/>
      <c r="AJ30" s="822"/>
      <c r="AK30" s="825">
        <v>3573</v>
      </c>
      <c r="AL30" s="826"/>
      <c r="AM30" s="826"/>
      <c r="AN30" s="826"/>
      <c r="AO30" s="826"/>
      <c r="AP30" s="826">
        <v>25256</v>
      </c>
      <c r="AQ30" s="826"/>
      <c r="AR30" s="826"/>
      <c r="AS30" s="826"/>
      <c r="AT30" s="826"/>
      <c r="AU30" s="826">
        <v>15381</v>
      </c>
      <c r="AV30" s="826"/>
      <c r="AW30" s="826"/>
      <c r="AX30" s="826"/>
      <c r="AY30" s="826"/>
      <c r="AZ30" s="827" t="s">
        <v>513</v>
      </c>
      <c r="BA30" s="827"/>
      <c r="BB30" s="827"/>
      <c r="BC30" s="827"/>
      <c r="BD30" s="827"/>
      <c r="BE30" s="823" t="s">
        <v>393</v>
      </c>
      <c r="BF30" s="823"/>
      <c r="BG30" s="823"/>
      <c r="BH30" s="823"/>
      <c r="BI30" s="824"/>
      <c r="BJ30" s="241"/>
      <c r="BK30" s="241"/>
      <c r="BL30" s="241"/>
      <c r="BM30" s="241"/>
      <c r="BN30" s="241"/>
      <c r="BO30" s="254"/>
      <c r="BP30" s="254"/>
      <c r="BQ30" s="251">
        <v>24</v>
      </c>
      <c r="BR30" s="252"/>
      <c r="BS30" s="755" t="s">
        <v>600</v>
      </c>
      <c r="BT30" s="756"/>
      <c r="BU30" s="756"/>
      <c r="BV30" s="756"/>
      <c r="BW30" s="756"/>
      <c r="BX30" s="756"/>
      <c r="BY30" s="756"/>
      <c r="BZ30" s="756"/>
      <c r="CA30" s="756"/>
      <c r="CB30" s="756"/>
      <c r="CC30" s="756"/>
      <c r="CD30" s="756"/>
      <c r="CE30" s="756"/>
      <c r="CF30" s="756"/>
      <c r="CG30" s="757"/>
      <c r="CH30" s="768">
        <v>0</v>
      </c>
      <c r="CI30" s="769"/>
      <c r="CJ30" s="769"/>
      <c r="CK30" s="769"/>
      <c r="CL30" s="770"/>
      <c r="CM30" s="768">
        <v>0</v>
      </c>
      <c r="CN30" s="769"/>
      <c r="CO30" s="769"/>
      <c r="CP30" s="769"/>
      <c r="CQ30" s="770"/>
      <c r="CR30" s="768">
        <v>40</v>
      </c>
      <c r="CS30" s="769"/>
      <c r="CT30" s="769"/>
      <c r="CU30" s="769"/>
      <c r="CV30" s="770"/>
      <c r="CW30" s="768">
        <v>0</v>
      </c>
      <c r="CX30" s="769"/>
      <c r="CY30" s="769"/>
      <c r="CZ30" s="769"/>
      <c r="DA30" s="770"/>
      <c r="DB30" s="768">
        <v>0</v>
      </c>
      <c r="DC30" s="769"/>
      <c r="DD30" s="769"/>
      <c r="DE30" s="769"/>
      <c r="DF30" s="770"/>
      <c r="DG30" s="768"/>
      <c r="DH30" s="769"/>
      <c r="DI30" s="769"/>
      <c r="DJ30" s="769"/>
      <c r="DK30" s="770"/>
      <c r="DL30" s="768"/>
      <c r="DM30" s="769"/>
      <c r="DN30" s="769"/>
      <c r="DO30" s="769"/>
      <c r="DP30" s="770"/>
      <c r="DQ30" s="768"/>
      <c r="DR30" s="769"/>
      <c r="DS30" s="769"/>
      <c r="DT30" s="769"/>
      <c r="DU30" s="770"/>
      <c r="DV30" s="771"/>
      <c r="DW30" s="772"/>
      <c r="DX30" s="772"/>
      <c r="DY30" s="772"/>
      <c r="DZ30" s="773"/>
      <c r="EA30" s="235"/>
    </row>
    <row r="31" spans="1:131" s="236" customFormat="1" ht="26.25" customHeight="1" x14ac:dyDescent="0.2">
      <c r="A31" s="255">
        <v>4</v>
      </c>
      <c r="B31" s="742" t="s">
        <v>394</v>
      </c>
      <c r="C31" s="743"/>
      <c r="D31" s="743"/>
      <c r="E31" s="743"/>
      <c r="F31" s="743"/>
      <c r="G31" s="743"/>
      <c r="H31" s="743"/>
      <c r="I31" s="743"/>
      <c r="J31" s="743"/>
      <c r="K31" s="743"/>
      <c r="L31" s="743"/>
      <c r="M31" s="743"/>
      <c r="N31" s="743"/>
      <c r="O31" s="743"/>
      <c r="P31" s="744"/>
      <c r="Q31" s="745">
        <v>736</v>
      </c>
      <c r="R31" s="746"/>
      <c r="S31" s="746"/>
      <c r="T31" s="746"/>
      <c r="U31" s="746"/>
      <c r="V31" s="746">
        <v>622</v>
      </c>
      <c r="W31" s="746"/>
      <c r="X31" s="746"/>
      <c r="Y31" s="746"/>
      <c r="Z31" s="746"/>
      <c r="AA31" s="746">
        <v>114</v>
      </c>
      <c r="AB31" s="746"/>
      <c r="AC31" s="746"/>
      <c r="AD31" s="746"/>
      <c r="AE31" s="747"/>
      <c r="AF31" s="821">
        <v>1849</v>
      </c>
      <c r="AG31" s="746"/>
      <c r="AH31" s="746"/>
      <c r="AI31" s="746"/>
      <c r="AJ31" s="822"/>
      <c r="AK31" s="825"/>
      <c r="AL31" s="826"/>
      <c r="AM31" s="826"/>
      <c r="AN31" s="826"/>
      <c r="AO31" s="826"/>
      <c r="AP31" s="826">
        <v>14</v>
      </c>
      <c r="AQ31" s="826"/>
      <c r="AR31" s="826"/>
      <c r="AS31" s="826"/>
      <c r="AT31" s="826"/>
      <c r="AU31" s="826"/>
      <c r="AV31" s="826"/>
      <c r="AW31" s="826"/>
      <c r="AX31" s="826"/>
      <c r="AY31" s="826"/>
      <c r="AZ31" s="827" t="s">
        <v>513</v>
      </c>
      <c r="BA31" s="827"/>
      <c r="BB31" s="827"/>
      <c r="BC31" s="827"/>
      <c r="BD31" s="827"/>
      <c r="BE31" s="823" t="s">
        <v>393</v>
      </c>
      <c r="BF31" s="823"/>
      <c r="BG31" s="823"/>
      <c r="BH31" s="823"/>
      <c r="BI31" s="824"/>
      <c r="BJ31" s="241"/>
      <c r="BK31" s="241"/>
      <c r="BL31" s="241"/>
      <c r="BM31" s="241"/>
      <c r="BN31" s="241"/>
      <c r="BO31" s="254"/>
      <c r="BP31" s="254"/>
      <c r="BQ31" s="251">
        <v>25</v>
      </c>
      <c r="BR31" s="252"/>
      <c r="BS31" s="755" t="s">
        <v>601</v>
      </c>
      <c r="BT31" s="756"/>
      <c r="BU31" s="756"/>
      <c r="BV31" s="756"/>
      <c r="BW31" s="756"/>
      <c r="BX31" s="756"/>
      <c r="BY31" s="756"/>
      <c r="BZ31" s="756"/>
      <c r="CA31" s="756"/>
      <c r="CB31" s="756"/>
      <c r="CC31" s="756"/>
      <c r="CD31" s="756"/>
      <c r="CE31" s="756"/>
      <c r="CF31" s="756"/>
      <c r="CG31" s="757"/>
      <c r="CH31" s="768">
        <v>19</v>
      </c>
      <c r="CI31" s="769"/>
      <c r="CJ31" s="769"/>
      <c r="CK31" s="769"/>
      <c r="CL31" s="770"/>
      <c r="CM31" s="768">
        <v>836</v>
      </c>
      <c r="CN31" s="769"/>
      <c r="CO31" s="769"/>
      <c r="CP31" s="769"/>
      <c r="CQ31" s="770"/>
      <c r="CR31" s="768">
        <v>63</v>
      </c>
      <c r="CS31" s="769"/>
      <c r="CT31" s="769"/>
      <c r="CU31" s="769"/>
      <c r="CV31" s="770"/>
      <c r="CW31" s="768">
        <v>0</v>
      </c>
      <c r="CX31" s="769"/>
      <c r="CY31" s="769"/>
      <c r="CZ31" s="769"/>
      <c r="DA31" s="770"/>
      <c r="DB31" s="768">
        <v>0</v>
      </c>
      <c r="DC31" s="769"/>
      <c r="DD31" s="769"/>
      <c r="DE31" s="769"/>
      <c r="DF31" s="770"/>
      <c r="DG31" s="768"/>
      <c r="DH31" s="769"/>
      <c r="DI31" s="769"/>
      <c r="DJ31" s="769"/>
      <c r="DK31" s="770"/>
      <c r="DL31" s="768"/>
      <c r="DM31" s="769"/>
      <c r="DN31" s="769"/>
      <c r="DO31" s="769"/>
      <c r="DP31" s="770"/>
      <c r="DQ31" s="768"/>
      <c r="DR31" s="769"/>
      <c r="DS31" s="769"/>
      <c r="DT31" s="769"/>
      <c r="DU31" s="770"/>
      <c r="DV31" s="771"/>
      <c r="DW31" s="772"/>
      <c r="DX31" s="772"/>
      <c r="DY31" s="772"/>
      <c r="DZ31" s="773"/>
      <c r="EA31" s="235"/>
    </row>
    <row r="32" spans="1:131" s="236" customFormat="1" ht="26.25" customHeight="1" x14ac:dyDescent="0.2">
      <c r="A32" s="255">
        <v>5</v>
      </c>
      <c r="B32" s="742" t="s">
        <v>395</v>
      </c>
      <c r="C32" s="743"/>
      <c r="D32" s="743"/>
      <c r="E32" s="743"/>
      <c r="F32" s="743"/>
      <c r="G32" s="743"/>
      <c r="H32" s="743"/>
      <c r="I32" s="743"/>
      <c r="J32" s="743"/>
      <c r="K32" s="743"/>
      <c r="L32" s="743"/>
      <c r="M32" s="743"/>
      <c r="N32" s="743"/>
      <c r="O32" s="743"/>
      <c r="P32" s="744"/>
      <c r="Q32" s="745">
        <v>3382</v>
      </c>
      <c r="R32" s="746"/>
      <c r="S32" s="746"/>
      <c r="T32" s="746"/>
      <c r="U32" s="746"/>
      <c r="V32" s="746">
        <v>2643</v>
      </c>
      <c r="W32" s="746"/>
      <c r="X32" s="746"/>
      <c r="Y32" s="746"/>
      <c r="Z32" s="746"/>
      <c r="AA32" s="746">
        <v>739</v>
      </c>
      <c r="AB32" s="746"/>
      <c r="AC32" s="746"/>
      <c r="AD32" s="746"/>
      <c r="AE32" s="747"/>
      <c r="AF32" s="821">
        <v>11956</v>
      </c>
      <c r="AG32" s="746"/>
      <c r="AH32" s="746"/>
      <c r="AI32" s="746"/>
      <c r="AJ32" s="822"/>
      <c r="AK32" s="825"/>
      <c r="AL32" s="826"/>
      <c r="AM32" s="826"/>
      <c r="AN32" s="826"/>
      <c r="AO32" s="826"/>
      <c r="AP32" s="826">
        <v>6963</v>
      </c>
      <c r="AQ32" s="826"/>
      <c r="AR32" s="826"/>
      <c r="AS32" s="826"/>
      <c r="AT32" s="826"/>
      <c r="AU32" s="826">
        <v>244</v>
      </c>
      <c r="AV32" s="826"/>
      <c r="AW32" s="826"/>
      <c r="AX32" s="826"/>
      <c r="AY32" s="826"/>
      <c r="AZ32" s="827" t="s">
        <v>513</v>
      </c>
      <c r="BA32" s="827"/>
      <c r="BB32" s="827"/>
      <c r="BC32" s="827"/>
      <c r="BD32" s="827"/>
      <c r="BE32" s="823" t="s">
        <v>396</v>
      </c>
      <c r="BF32" s="823"/>
      <c r="BG32" s="823"/>
      <c r="BH32" s="823"/>
      <c r="BI32" s="824"/>
      <c r="BJ32" s="241"/>
      <c r="BK32" s="241"/>
      <c r="BL32" s="241"/>
      <c r="BM32" s="241"/>
      <c r="BN32" s="241"/>
      <c r="BO32" s="254"/>
      <c r="BP32" s="254"/>
      <c r="BQ32" s="251">
        <v>26</v>
      </c>
      <c r="BR32" s="252" t="s">
        <v>614</v>
      </c>
      <c r="BS32" s="755" t="s">
        <v>602</v>
      </c>
      <c r="BT32" s="756"/>
      <c r="BU32" s="756"/>
      <c r="BV32" s="756"/>
      <c r="BW32" s="756"/>
      <c r="BX32" s="756"/>
      <c r="BY32" s="756"/>
      <c r="BZ32" s="756"/>
      <c r="CA32" s="756"/>
      <c r="CB32" s="756"/>
      <c r="CC32" s="756"/>
      <c r="CD32" s="756"/>
      <c r="CE32" s="756"/>
      <c r="CF32" s="756"/>
      <c r="CG32" s="757"/>
      <c r="CH32" s="768">
        <v>-2</v>
      </c>
      <c r="CI32" s="769"/>
      <c r="CJ32" s="769"/>
      <c r="CK32" s="769"/>
      <c r="CL32" s="770"/>
      <c r="CM32" s="768">
        <v>-989</v>
      </c>
      <c r="CN32" s="769"/>
      <c r="CO32" s="769"/>
      <c r="CP32" s="769"/>
      <c r="CQ32" s="770"/>
      <c r="CR32" s="768">
        <v>648</v>
      </c>
      <c r="CS32" s="769"/>
      <c r="CT32" s="769"/>
      <c r="CU32" s="769"/>
      <c r="CV32" s="770"/>
      <c r="CW32" s="768">
        <v>29</v>
      </c>
      <c r="CX32" s="769"/>
      <c r="CY32" s="769"/>
      <c r="CZ32" s="769"/>
      <c r="DA32" s="770"/>
      <c r="DB32" s="768">
        <v>2220</v>
      </c>
      <c r="DC32" s="769"/>
      <c r="DD32" s="769"/>
      <c r="DE32" s="769"/>
      <c r="DF32" s="770"/>
      <c r="DG32" s="768"/>
      <c r="DH32" s="769"/>
      <c r="DI32" s="769"/>
      <c r="DJ32" s="769"/>
      <c r="DK32" s="770"/>
      <c r="DL32" s="768"/>
      <c r="DM32" s="769"/>
      <c r="DN32" s="769"/>
      <c r="DO32" s="769"/>
      <c r="DP32" s="770"/>
      <c r="DQ32" s="768">
        <v>2182</v>
      </c>
      <c r="DR32" s="769"/>
      <c r="DS32" s="769"/>
      <c r="DT32" s="769"/>
      <c r="DU32" s="770"/>
      <c r="DV32" s="771"/>
      <c r="DW32" s="772"/>
      <c r="DX32" s="772"/>
      <c r="DY32" s="772"/>
      <c r="DZ32" s="773"/>
      <c r="EA32" s="235"/>
    </row>
    <row r="33" spans="1:131" s="236" customFormat="1" ht="26.25" customHeight="1" x14ac:dyDescent="0.2">
      <c r="A33" s="255">
        <v>6</v>
      </c>
      <c r="B33" s="742" t="s">
        <v>397</v>
      </c>
      <c r="C33" s="743"/>
      <c r="D33" s="743"/>
      <c r="E33" s="743"/>
      <c r="F33" s="743"/>
      <c r="G33" s="743"/>
      <c r="H33" s="743"/>
      <c r="I33" s="743"/>
      <c r="J33" s="743"/>
      <c r="K33" s="743"/>
      <c r="L33" s="743"/>
      <c r="M33" s="743"/>
      <c r="N33" s="743"/>
      <c r="O33" s="743"/>
      <c r="P33" s="744"/>
      <c r="Q33" s="745">
        <v>1118</v>
      </c>
      <c r="R33" s="746"/>
      <c r="S33" s="746"/>
      <c r="T33" s="746"/>
      <c r="U33" s="746"/>
      <c r="V33" s="746">
        <v>908</v>
      </c>
      <c r="W33" s="746"/>
      <c r="X33" s="746"/>
      <c r="Y33" s="746"/>
      <c r="Z33" s="746"/>
      <c r="AA33" s="746">
        <v>210</v>
      </c>
      <c r="AB33" s="746"/>
      <c r="AC33" s="746"/>
      <c r="AD33" s="746"/>
      <c r="AE33" s="747"/>
      <c r="AF33" s="821">
        <v>2166</v>
      </c>
      <c r="AG33" s="746"/>
      <c r="AH33" s="746"/>
      <c r="AI33" s="746"/>
      <c r="AJ33" s="822"/>
      <c r="AK33" s="825"/>
      <c r="AL33" s="826"/>
      <c r="AM33" s="826"/>
      <c r="AN33" s="826"/>
      <c r="AO33" s="826"/>
      <c r="AP33" s="826"/>
      <c r="AQ33" s="826"/>
      <c r="AR33" s="826"/>
      <c r="AS33" s="826"/>
      <c r="AT33" s="826"/>
      <c r="AU33" s="826"/>
      <c r="AV33" s="826"/>
      <c r="AW33" s="826"/>
      <c r="AX33" s="826"/>
      <c r="AY33" s="826"/>
      <c r="AZ33" s="827" t="s">
        <v>513</v>
      </c>
      <c r="BA33" s="827"/>
      <c r="BB33" s="827"/>
      <c r="BC33" s="827"/>
      <c r="BD33" s="827"/>
      <c r="BE33" s="823" t="s">
        <v>398</v>
      </c>
      <c r="BF33" s="823"/>
      <c r="BG33" s="823"/>
      <c r="BH33" s="823"/>
      <c r="BI33" s="824"/>
      <c r="BJ33" s="241"/>
      <c r="BK33" s="241"/>
      <c r="BL33" s="241"/>
      <c r="BM33" s="241"/>
      <c r="BN33" s="241"/>
      <c r="BO33" s="254"/>
      <c r="BP33" s="254"/>
      <c r="BQ33" s="251">
        <v>27</v>
      </c>
      <c r="BR33" s="252"/>
      <c r="BS33" s="755" t="s">
        <v>603</v>
      </c>
      <c r="BT33" s="756"/>
      <c r="BU33" s="756"/>
      <c r="BV33" s="756"/>
      <c r="BW33" s="756"/>
      <c r="BX33" s="756"/>
      <c r="BY33" s="756"/>
      <c r="BZ33" s="756"/>
      <c r="CA33" s="756"/>
      <c r="CB33" s="756"/>
      <c r="CC33" s="756"/>
      <c r="CD33" s="756"/>
      <c r="CE33" s="756"/>
      <c r="CF33" s="756"/>
      <c r="CG33" s="757"/>
      <c r="CH33" s="768">
        <v>0</v>
      </c>
      <c r="CI33" s="769"/>
      <c r="CJ33" s="769"/>
      <c r="CK33" s="769"/>
      <c r="CL33" s="770"/>
      <c r="CM33" s="768">
        <v>4370</v>
      </c>
      <c r="CN33" s="769"/>
      <c r="CO33" s="769"/>
      <c r="CP33" s="769"/>
      <c r="CQ33" s="770"/>
      <c r="CR33" s="768">
        <v>3158</v>
      </c>
      <c r="CS33" s="769"/>
      <c r="CT33" s="769"/>
      <c r="CU33" s="769"/>
      <c r="CV33" s="770"/>
      <c r="CW33" s="768">
        <v>0</v>
      </c>
      <c r="CX33" s="769"/>
      <c r="CY33" s="769"/>
      <c r="CZ33" s="769"/>
      <c r="DA33" s="770"/>
      <c r="DB33" s="768">
        <v>0</v>
      </c>
      <c r="DC33" s="769"/>
      <c r="DD33" s="769"/>
      <c r="DE33" s="769"/>
      <c r="DF33" s="770"/>
      <c r="DG33" s="768"/>
      <c r="DH33" s="769"/>
      <c r="DI33" s="769"/>
      <c r="DJ33" s="769"/>
      <c r="DK33" s="770"/>
      <c r="DL33" s="768"/>
      <c r="DM33" s="769"/>
      <c r="DN33" s="769"/>
      <c r="DO33" s="769"/>
      <c r="DP33" s="770"/>
      <c r="DQ33" s="768"/>
      <c r="DR33" s="769"/>
      <c r="DS33" s="769"/>
      <c r="DT33" s="769"/>
      <c r="DU33" s="770"/>
      <c r="DV33" s="771"/>
      <c r="DW33" s="772"/>
      <c r="DX33" s="772"/>
      <c r="DY33" s="772"/>
      <c r="DZ33" s="773"/>
      <c r="EA33" s="235"/>
    </row>
    <row r="34" spans="1:131" s="236" customFormat="1" ht="26.25" customHeight="1" x14ac:dyDescent="0.2">
      <c r="A34" s="255">
        <v>7</v>
      </c>
      <c r="B34" s="742" t="s">
        <v>399</v>
      </c>
      <c r="C34" s="743"/>
      <c r="D34" s="743"/>
      <c r="E34" s="743"/>
      <c r="F34" s="743"/>
      <c r="G34" s="743"/>
      <c r="H34" s="743"/>
      <c r="I34" s="743"/>
      <c r="J34" s="743"/>
      <c r="K34" s="743"/>
      <c r="L34" s="743"/>
      <c r="M34" s="743"/>
      <c r="N34" s="743"/>
      <c r="O34" s="743"/>
      <c r="P34" s="744"/>
      <c r="Q34" s="745">
        <v>290</v>
      </c>
      <c r="R34" s="746"/>
      <c r="S34" s="746"/>
      <c r="T34" s="746"/>
      <c r="U34" s="746"/>
      <c r="V34" s="746">
        <v>202</v>
      </c>
      <c r="W34" s="746"/>
      <c r="X34" s="746"/>
      <c r="Y34" s="746"/>
      <c r="Z34" s="746"/>
      <c r="AA34" s="746">
        <v>88</v>
      </c>
      <c r="AB34" s="746"/>
      <c r="AC34" s="746"/>
      <c r="AD34" s="746"/>
      <c r="AE34" s="747"/>
      <c r="AF34" s="821">
        <v>7133</v>
      </c>
      <c r="AG34" s="746"/>
      <c r="AH34" s="746"/>
      <c r="AI34" s="746"/>
      <c r="AJ34" s="822"/>
      <c r="AK34" s="825"/>
      <c r="AL34" s="826"/>
      <c r="AM34" s="826"/>
      <c r="AN34" s="826"/>
      <c r="AO34" s="826"/>
      <c r="AP34" s="826"/>
      <c r="AQ34" s="826"/>
      <c r="AR34" s="826"/>
      <c r="AS34" s="826"/>
      <c r="AT34" s="826"/>
      <c r="AU34" s="826"/>
      <c r="AV34" s="826"/>
      <c r="AW34" s="826"/>
      <c r="AX34" s="826"/>
      <c r="AY34" s="826"/>
      <c r="AZ34" s="827" t="s">
        <v>513</v>
      </c>
      <c r="BA34" s="827"/>
      <c r="BB34" s="827"/>
      <c r="BC34" s="827"/>
      <c r="BD34" s="827"/>
      <c r="BE34" s="823" t="s">
        <v>398</v>
      </c>
      <c r="BF34" s="823"/>
      <c r="BG34" s="823"/>
      <c r="BH34" s="823"/>
      <c r="BI34" s="824"/>
      <c r="BJ34" s="241"/>
      <c r="BK34" s="241"/>
      <c r="BL34" s="241"/>
      <c r="BM34" s="241"/>
      <c r="BN34" s="241"/>
      <c r="BO34" s="254"/>
      <c r="BP34" s="254"/>
      <c r="BQ34" s="251">
        <v>28</v>
      </c>
      <c r="BR34" s="252"/>
      <c r="BS34" s="755" t="s">
        <v>604</v>
      </c>
      <c r="BT34" s="756"/>
      <c r="BU34" s="756"/>
      <c r="BV34" s="756"/>
      <c r="BW34" s="756"/>
      <c r="BX34" s="756"/>
      <c r="BY34" s="756"/>
      <c r="BZ34" s="756"/>
      <c r="CA34" s="756"/>
      <c r="CB34" s="756"/>
      <c r="CC34" s="756"/>
      <c r="CD34" s="756"/>
      <c r="CE34" s="756"/>
      <c r="CF34" s="756"/>
      <c r="CG34" s="757"/>
      <c r="CH34" s="768">
        <v>331</v>
      </c>
      <c r="CI34" s="769"/>
      <c r="CJ34" s="769"/>
      <c r="CK34" s="769"/>
      <c r="CL34" s="770"/>
      <c r="CM34" s="768">
        <v>1958</v>
      </c>
      <c r="CN34" s="769"/>
      <c r="CO34" s="769"/>
      <c r="CP34" s="769"/>
      <c r="CQ34" s="770"/>
      <c r="CR34" s="768">
        <v>16</v>
      </c>
      <c r="CS34" s="769"/>
      <c r="CT34" s="769"/>
      <c r="CU34" s="769"/>
      <c r="CV34" s="770"/>
      <c r="CW34" s="768">
        <v>0</v>
      </c>
      <c r="CX34" s="769"/>
      <c r="CY34" s="769"/>
      <c r="CZ34" s="769"/>
      <c r="DA34" s="770"/>
      <c r="DB34" s="768">
        <v>0</v>
      </c>
      <c r="DC34" s="769"/>
      <c r="DD34" s="769"/>
      <c r="DE34" s="769"/>
      <c r="DF34" s="770"/>
      <c r="DG34" s="768"/>
      <c r="DH34" s="769"/>
      <c r="DI34" s="769"/>
      <c r="DJ34" s="769"/>
      <c r="DK34" s="770"/>
      <c r="DL34" s="768"/>
      <c r="DM34" s="769"/>
      <c r="DN34" s="769"/>
      <c r="DO34" s="769"/>
      <c r="DP34" s="770"/>
      <c r="DQ34" s="768"/>
      <c r="DR34" s="769"/>
      <c r="DS34" s="769"/>
      <c r="DT34" s="769"/>
      <c r="DU34" s="770"/>
      <c r="DV34" s="771"/>
      <c r="DW34" s="772"/>
      <c r="DX34" s="772"/>
      <c r="DY34" s="772"/>
      <c r="DZ34" s="773"/>
      <c r="EA34" s="235"/>
    </row>
    <row r="35" spans="1:131" s="236" customFormat="1" ht="26.25" customHeight="1" x14ac:dyDescent="0.2">
      <c r="A35" s="255">
        <v>8</v>
      </c>
      <c r="B35" s="742" t="s">
        <v>400</v>
      </c>
      <c r="C35" s="743"/>
      <c r="D35" s="743"/>
      <c r="E35" s="743"/>
      <c r="F35" s="743"/>
      <c r="G35" s="743"/>
      <c r="H35" s="743"/>
      <c r="I35" s="743"/>
      <c r="J35" s="743"/>
      <c r="K35" s="743"/>
      <c r="L35" s="743"/>
      <c r="M35" s="743"/>
      <c r="N35" s="743"/>
      <c r="O35" s="743"/>
      <c r="P35" s="744"/>
      <c r="Q35" s="745">
        <v>943</v>
      </c>
      <c r="R35" s="746"/>
      <c r="S35" s="746"/>
      <c r="T35" s="746"/>
      <c r="U35" s="746"/>
      <c r="V35" s="746">
        <v>942</v>
      </c>
      <c r="W35" s="746"/>
      <c r="X35" s="746"/>
      <c r="Y35" s="746"/>
      <c r="Z35" s="746"/>
      <c r="AA35" s="746">
        <v>1</v>
      </c>
      <c r="AB35" s="746"/>
      <c r="AC35" s="746"/>
      <c r="AD35" s="746"/>
      <c r="AE35" s="747"/>
      <c r="AF35" s="821">
        <v>998</v>
      </c>
      <c r="AG35" s="746"/>
      <c r="AH35" s="746"/>
      <c r="AI35" s="746"/>
      <c r="AJ35" s="822"/>
      <c r="AK35" s="825">
        <v>250</v>
      </c>
      <c r="AL35" s="826"/>
      <c r="AM35" s="826"/>
      <c r="AN35" s="826"/>
      <c r="AO35" s="826"/>
      <c r="AP35" s="826">
        <v>3008</v>
      </c>
      <c r="AQ35" s="826"/>
      <c r="AR35" s="826"/>
      <c r="AS35" s="826"/>
      <c r="AT35" s="826"/>
      <c r="AU35" s="826">
        <v>2476</v>
      </c>
      <c r="AV35" s="826"/>
      <c r="AW35" s="826"/>
      <c r="AX35" s="826"/>
      <c r="AY35" s="826"/>
      <c r="AZ35" s="827" t="s">
        <v>513</v>
      </c>
      <c r="BA35" s="827"/>
      <c r="BB35" s="827"/>
      <c r="BC35" s="827"/>
      <c r="BD35" s="827"/>
      <c r="BE35" s="823" t="s">
        <v>401</v>
      </c>
      <c r="BF35" s="823"/>
      <c r="BG35" s="823"/>
      <c r="BH35" s="823"/>
      <c r="BI35" s="824"/>
      <c r="BJ35" s="241"/>
      <c r="BK35" s="241"/>
      <c r="BL35" s="241"/>
      <c r="BM35" s="241"/>
      <c r="BN35" s="241"/>
      <c r="BO35" s="254"/>
      <c r="BP35" s="254"/>
      <c r="BQ35" s="251">
        <v>29</v>
      </c>
      <c r="BR35" s="252"/>
      <c r="BS35" s="755" t="s">
        <v>605</v>
      </c>
      <c r="BT35" s="756"/>
      <c r="BU35" s="756"/>
      <c r="BV35" s="756"/>
      <c r="BW35" s="756"/>
      <c r="BX35" s="756"/>
      <c r="BY35" s="756"/>
      <c r="BZ35" s="756"/>
      <c r="CA35" s="756"/>
      <c r="CB35" s="756"/>
      <c r="CC35" s="756"/>
      <c r="CD35" s="756"/>
      <c r="CE35" s="756"/>
      <c r="CF35" s="756"/>
      <c r="CG35" s="757"/>
      <c r="CH35" s="768">
        <v>0</v>
      </c>
      <c r="CI35" s="769"/>
      <c r="CJ35" s="769"/>
      <c r="CK35" s="769"/>
      <c r="CL35" s="770"/>
      <c r="CM35" s="768">
        <v>0</v>
      </c>
      <c r="CN35" s="769"/>
      <c r="CO35" s="769"/>
      <c r="CP35" s="769"/>
      <c r="CQ35" s="770"/>
      <c r="CR35" s="768">
        <v>13</v>
      </c>
      <c r="CS35" s="769"/>
      <c r="CT35" s="769"/>
      <c r="CU35" s="769"/>
      <c r="CV35" s="770"/>
      <c r="CW35" s="768">
        <v>0</v>
      </c>
      <c r="CX35" s="769"/>
      <c r="CY35" s="769"/>
      <c r="CZ35" s="769"/>
      <c r="DA35" s="770"/>
      <c r="DB35" s="768">
        <v>0</v>
      </c>
      <c r="DC35" s="769"/>
      <c r="DD35" s="769"/>
      <c r="DE35" s="769"/>
      <c r="DF35" s="770"/>
      <c r="DG35" s="768"/>
      <c r="DH35" s="769"/>
      <c r="DI35" s="769"/>
      <c r="DJ35" s="769"/>
      <c r="DK35" s="770"/>
      <c r="DL35" s="768"/>
      <c r="DM35" s="769"/>
      <c r="DN35" s="769"/>
      <c r="DO35" s="769"/>
      <c r="DP35" s="770"/>
      <c r="DQ35" s="768"/>
      <c r="DR35" s="769"/>
      <c r="DS35" s="769"/>
      <c r="DT35" s="769"/>
      <c r="DU35" s="770"/>
      <c r="DV35" s="771"/>
      <c r="DW35" s="772"/>
      <c r="DX35" s="772"/>
      <c r="DY35" s="772"/>
      <c r="DZ35" s="773"/>
      <c r="EA35" s="235"/>
    </row>
    <row r="36" spans="1:131" s="236" customFormat="1" ht="26.25" customHeight="1" x14ac:dyDescent="0.2">
      <c r="A36" s="255">
        <v>9</v>
      </c>
      <c r="B36" s="742" t="s">
        <v>402</v>
      </c>
      <c r="C36" s="743"/>
      <c r="D36" s="743"/>
      <c r="E36" s="743"/>
      <c r="F36" s="743"/>
      <c r="G36" s="743"/>
      <c r="H36" s="743"/>
      <c r="I36" s="743"/>
      <c r="J36" s="743"/>
      <c r="K36" s="743"/>
      <c r="L36" s="743"/>
      <c r="M36" s="743"/>
      <c r="N36" s="743"/>
      <c r="O36" s="743"/>
      <c r="P36" s="744"/>
      <c r="Q36" s="745">
        <v>489</v>
      </c>
      <c r="R36" s="746"/>
      <c r="S36" s="746"/>
      <c r="T36" s="746"/>
      <c r="U36" s="746"/>
      <c r="V36" s="746">
        <v>374</v>
      </c>
      <c r="W36" s="746"/>
      <c r="X36" s="746"/>
      <c r="Y36" s="746"/>
      <c r="Z36" s="746"/>
      <c r="AA36" s="746">
        <v>115</v>
      </c>
      <c r="AB36" s="746"/>
      <c r="AC36" s="746"/>
      <c r="AD36" s="746"/>
      <c r="AE36" s="747"/>
      <c r="AF36" s="821">
        <v>39</v>
      </c>
      <c r="AG36" s="746"/>
      <c r="AH36" s="746"/>
      <c r="AI36" s="746"/>
      <c r="AJ36" s="822"/>
      <c r="AK36" s="825">
        <v>1385</v>
      </c>
      <c r="AL36" s="826"/>
      <c r="AM36" s="826"/>
      <c r="AN36" s="826"/>
      <c r="AO36" s="826"/>
      <c r="AP36" s="826">
        <v>13836</v>
      </c>
      <c r="AQ36" s="826"/>
      <c r="AR36" s="826"/>
      <c r="AS36" s="826"/>
      <c r="AT36" s="826"/>
      <c r="AU36" s="826">
        <v>13836</v>
      </c>
      <c r="AV36" s="826"/>
      <c r="AW36" s="826"/>
      <c r="AX36" s="826"/>
      <c r="AY36" s="826"/>
      <c r="AZ36" s="827" t="s">
        <v>513</v>
      </c>
      <c r="BA36" s="827"/>
      <c r="BB36" s="827"/>
      <c r="BC36" s="827"/>
      <c r="BD36" s="827"/>
      <c r="BE36" s="823" t="s">
        <v>401</v>
      </c>
      <c r="BF36" s="823"/>
      <c r="BG36" s="823"/>
      <c r="BH36" s="823"/>
      <c r="BI36" s="824"/>
      <c r="BJ36" s="241"/>
      <c r="BK36" s="241"/>
      <c r="BL36" s="241"/>
      <c r="BM36" s="241"/>
      <c r="BN36" s="241"/>
      <c r="BO36" s="254"/>
      <c r="BP36" s="254"/>
      <c r="BQ36" s="251">
        <v>30</v>
      </c>
      <c r="BR36" s="252"/>
      <c r="BS36" s="755" t="s">
        <v>606</v>
      </c>
      <c r="BT36" s="756"/>
      <c r="BU36" s="756"/>
      <c r="BV36" s="756"/>
      <c r="BW36" s="756"/>
      <c r="BX36" s="756"/>
      <c r="BY36" s="756"/>
      <c r="BZ36" s="756"/>
      <c r="CA36" s="756"/>
      <c r="CB36" s="756"/>
      <c r="CC36" s="756"/>
      <c r="CD36" s="756"/>
      <c r="CE36" s="756"/>
      <c r="CF36" s="756"/>
      <c r="CG36" s="757"/>
      <c r="CH36" s="768">
        <v>0</v>
      </c>
      <c r="CI36" s="769"/>
      <c r="CJ36" s="769"/>
      <c r="CK36" s="769"/>
      <c r="CL36" s="770"/>
      <c r="CM36" s="768">
        <v>14</v>
      </c>
      <c r="CN36" s="769"/>
      <c r="CO36" s="769"/>
      <c r="CP36" s="769"/>
      <c r="CQ36" s="770"/>
      <c r="CR36" s="768">
        <v>5</v>
      </c>
      <c r="CS36" s="769"/>
      <c r="CT36" s="769"/>
      <c r="CU36" s="769"/>
      <c r="CV36" s="770"/>
      <c r="CW36" s="768">
        <v>0</v>
      </c>
      <c r="CX36" s="769"/>
      <c r="CY36" s="769"/>
      <c r="CZ36" s="769"/>
      <c r="DA36" s="770"/>
      <c r="DB36" s="768">
        <v>0</v>
      </c>
      <c r="DC36" s="769"/>
      <c r="DD36" s="769"/>
      <c r="DE36" s="769"/>
      <c r="DF36" s="770"/>
      <c r="DG36" s="768"/>
      <c r="DH36" s="769"/>
      <c r="DI36" s="769"/>
      <c r="DJ36" s="769"/>
      <c r="DK36" s="770"/>
      <c r="DL36" s="768"/>
      <c r="DM36" s="769"/>
      <c r="DN36" s="769"/>
      <c r="DO36" s="769"/>
      <c r="DP36" s="770"/>
      <c r="DQ36" s="768"/>
      <c r="DR36" s="769"/>
      <c r="DS36" s="769"/>
      <c r="DT36" s="769"/>
      <c r="DU36" s="770"/>
      <c r="DV36" s="771"/>
      <c r="DW36" s="772"/>
      <c r="DX36" s="772"/>
      <c r="DY36" s="772"/>
      <c r="DZ36" s="773"/>
      <c r="EA36" s="235"/>
    </row>
    <row r="37" spans="1:131" s="236" customFormat="1" ht="26.25" customHeight="1" x14ac:dyDescent="0.2">
      <c r="A37" s="255">
        <v>10</v>
      </c>
      <c r="B37" s="742"/>
      <c r="C37" s="743"/>
      <c r="D37" s="743"/>
      <c r="E37" s="743"/>
      <c r="F37" s="743"/>
      <c r="G37" s="743"/>
      <c r="H37" s="743"/>
      <c r="I37" s="743"/>
      <c r="J37" s="743"/>
      <c r="K37" s="743"/>
      <c r="L37" s="743"/>
      <c r="M37" s="743"/>
      <c r="N37" s="743"/>
      <c r="O37" s="743"/>
      <c r="P37" s="744"/>
      <c r="Q37" s="745"/>
      <c r="R37" s="746"/>
      <c r="S37" s="746"/>
      <c r="T37" s="746"/>
      <c r="U37" s="746"/>
      <c r="V37" s="746"/>
      <c r="W37" s="746"/>
      <c r="X37" s="746"/>
      <c r="Y37" s="746"/>
      <c r="Z37" s="746"/>
      <c r="AA37" s="746"/>
      <c r="AB37" s="746"/>
      <c r="AC37" s="746"/>
      <c r="AD37" s="746"/>
      <c r="AE37" s="747"/>
      <c r="AF37" s="821"/>
      <c r="AG37" s="746"/>
      <c r="AH37" s="746"/>
      <c r="AI37" s="746"/>
      <c r="AJ37" s="822"/>
      <c r="AK37" s="825"/>
      <c r="AL37" s="826"/>
      <c r="AM37" s="826"/>
      <c r="AN37" s="826"/>
      <c r="AO37" s="826"/>
      <c r="AP37" s="826"/>
      <c r="AQ37" s="826"/>
      <c r="AR37" s="826"/>
      <c r="AS37" s="826"/>
      <c r="AT37" s="826"/>
      <c r="AU37" s="826"/>
      <c r="AV37" s="826"/>
      <c r="AW37" s="826"/>
      <c r="AX37" s="826"/>
      <c r="AY37" s="826"/>
      <c r="AZ37" s="827"/>
      <c r="BA37" s="827"/>
      <c r="BB37" s="827"/>
      <c r="BC37" s="827"/>
      <c r="BD37" s="827"/>
      <c r="BE37" s="823"/>
      <c r="BF37" s="823"/>
      <c r="BG37" s="823"/>
      <c r="BH37" s="823"/>
      <c r="BI37" s="824"/>
      <c r="BJ37" s="241"/>
      <c r="BK37" s="241"/>
      <c r="BL37" s="241"/>
      <c r="BM37" s="241"/>
      <c r="BN37" s="241"/>
      <c r="BO37" s="254"/>
      <c r="BP37" s="254"/>
      <c r="BQ37" s="251">
        <v>31</v>
      </c>
      <c r="BR37" s="252"/>
      <c r="BS37" s="755" t="s">
        <v>607</v>
      </c>
      <c r="BT37" s="756"/>
      <c r="BU37" s="756"/>
      <c r="BV37" s="756"/>
      <c r="BW37" s="756"/>
      <c r="BX37" s="756"/>
      <c r="BY37" s="756"/>
      <c r="BZ37" s="756"/>
      <c r="CA37" s="756"/>
      <c r="CB37" s="756"/>
      <c r="CC37" s="756"/>
      <c r="CD37" s="756"/>
      <c r="CE37" s="756"/>
      <c r="CF37" s="756"/>
      <c r="CG37" s="757"/>
      <c r="CH37" s="768">
        <v>18</v>
      </c>
      <c r="CI37" s="769"/>
      <c r="CJ37" s="769"/>
      <c r="CK37" s="769"/>
      <c r="CL37" s="770"/>
      <c r="CM37" s="768">
        <v>1295</v>
      </c>
      <c r="CN37" s="769"/>
      <c r="CO37" s="769"/>
      <c r="CP37" s="769"/>
      <c r="CQ37" s="770"/>
      <c r="CR37" s="768">
        <v>735</v>
      </c>
      <c r="CS37" s="769"/>
      <c r="CT37" s="769"/>
      <c r="CU37" s="769"/>
      <c r="CV37" s="770"/>
      <c r="CW37" s="768">
        <v>1</v>
      </c>
      <c r="CX37" s="769"/>
      <c r="CY37" s="769"/>
      <c r="CZ37" s="769"/>
      <c r="DA37" s="770"/>
      <c r="DB37" s="768">
        <v>0</v>
      </c>
      <c r="DC37" s="769"/>
      <c r="DD37" s="769"/>
      <c r="DE37" s="769"/>
      <c r="DF37" s="770"/>
      <c r="DG37" s="768"/>
      <c r="DH37" s="769"/>
      <c r="DI37" s="769"/>
      <c r="DJ37" s="769"/>
      <c r="DK37" s="770"/>
      <c r="DL37" s="768"/>
      <c r="DM37" s="769"/>
      <c r="DN37" s="769"/>
      <c r="DO37" s="769"/>
      <c r="DP37" s="770"/>
      <c r="DQ37" s="768"/>
      <c r="DR37" s="769"/>
      <c r="DS37" s="769"/>
      <c r="DT37" s="769"/>
      <c r="DU37" s="770"/>
      <c r="DV37" s="771"/>
      <c r="DW37" s="772"/>
      <c r="DX37" s="772"/>
      <c r="DY37" s="772"/>
      <c r="DZ37" s="773"/>
      <c r="EA37" s="235"/>
    </row>
    <row r="38" spans="1:131" s="236" customFormat="1" ht="26.25" customHeight="1" x14ac:dyDescent="0.2">
      <c r="A38" s="255">
        <v>11</v>
      </c>
      <c r="B38" s="742"/>
      <c r="C38" s="743"/>
      <c r="D38" s="743"/>
      <c r="E38" s="743"/>
      <c r="F38" s="743"/>
      <c r="G38" s="743"/>
      <c r="H38" s="743"/>
      <c r="I38" s="743"/>
      <c r="J38" s="743"/>
      <c r="K38" s="743"/>
      <c r="L38" s="743"/>
      <c r="M38" s="743"/>
      <c r="N38" s="743"/>
      <c r="O38" s="743"/>
      <c r="P38" s="744"/>
      <c r="Q38" s="745"/>
      <c r="R38" s="746"/>
      <c r="S38" s="746"/>
      <c r="T38" s="746"/>
      <c r="U38" s="746"/>
      <c r="V38" s="746"/>
      <c r="W38" s="746"/>
      <c r="X38" s="746"/>
      <c r="Y38" s="746"/>
      <c r="Z38" s="746"/>
      <c r="AA38" s="746"/>
      <c r="AB38" s="746"/>
      <c r="AC38" s="746"/>
      <c r="AD38" s="746"/>
      <c r="AE38" s="747"/>
      <c r="AF38" s="821"/>
      <c r="AG38" s="746"/>
      <c r="AH38" s="746"/>
      <c r="AI38" s="746"/>
      <c r="AJ38" s="822"/>
      <c r="AK38" s="825"/>
      <c r="AL38" s="826"/>
      <c r="AM38" s="826"/>
      <c r="AN38" s="826"/>
      <c r="AO38" s="826"/>
      <c r="AP38" s="826"/>
      <c r="AQ38" s="826"/>
      <c r="AR38" s="826"/>
      <c r="AS38" s="826"/>
      <c r="AT38" s="826"/>
      <c r="AU38" s="826"/>
      <c r="AV38" s="826"/>
      <c r="AW38" s="826"/>
      <c r="AX38" s="826"/>
      <c r="AY38" s="826"/>
      <c r="AZ38" s="827"/>
      <c r="BA38" s="827"/>
      <c r="BB38" s="827"/>
      <c r="BC38" s="827"/>
      <c r="BD38" s="827"/>
      <c r="BE38" s="823"/>
      <c r="BF38" s="823"/>
      <c r="BG38" s="823"/>
      <c r="BH38" s="823"/>
      <c r="BI38" s="824"/>
      <c r="BJ38" s="241"/>
      <c r="BK38" s="241"/>
      <c r="BL38" s="241"/>
      <c r="BM38" s="241"/>
      <c r="BN38" s="241"/>
      <c r="BO38" s="254"/>
      <c r="BP38" s="254"/>
      <c r="BQ38" s="251">
        <v>32</v>
      </c>
      <c r="BR38" s="252"/>
      <c r="BS38" s="755" t="s">
        <v>608</v>
      </c>
      <c r="BT38" s="756"/>
      <c r="BU38" s="756"/>
      <c r="BV38" s="756"/>
      <c r="BW38" s="756"/>
      <c r="BX38" s="756"/>
      <c r="BY38" s="756"/>
      <c r="BZ38" s="756"/>
      <c r="CA38" s="756"/>
      <c r="CB38" s="756"/>
      <c r="CC38" s="756"/>
      <c r="CD38" s="756"/>
      <c r="CE38" s="756"/>
      <c r="CF38" s="756"/>
      <c r="CG38" s="757"/>
      <c r="CH38" s="768">
        <v>0</v>
      </c>
      <c r="CI38" s="769"/>
      <c r="CJ38" s="769"/>
      <c r="CK38" s="769"/>
      <c r="CL38" s="770"/>
      <c r="CM38" s="768">
        <v>857</v>
      </c>
      <c r="CN38" s="769"/>
      <c r="CO38" s="769"/>
      <c r="CP38" s="769"/>
      <c r="CQ38" s="770"/>
      <c r="CR38" s="768">
        <v>502</v>
      </c>
      <c r="CS38" s="769"/>
      <c r="CT38" s="769"/>
      <c r="CU38" s="769"/>
      <c r="CV38" s="770"/>
      <c r="CW38" s="768">
        <v>0</v>
      </c>
      <c r="CX38" s="769"/>
      <c r="CY38" s="769"/>
      <c r="CZ38" s="769"/>
      <c r="DA38" s="770"/>
      <c r="DB38" s="768">
        <v>0</v>
      </c>
      <c r="DC38" s="769"/>
      <c r="DD38" s="769"/>
      <c r="DE38" s="769"/>
      <c r="DF38" s="770"/>
      <c r="DG38" s="768"/>
      <c r="DH38" s="769"/>
      <c r="DI38" s="769"/>
      <c r="DJ38" s="769"/>
      <c r="DK38" s="770"/>
      <c r="DL38" s="768"/>
      <c r="DM38" s="769"/>
      <c r="DN38" s="769"/>
      <c r="DO38" s="769"/>
      <c r="DP38" s="770"/>
      <c r="DQ38" s="768"/>
      <c r="DR38" s="769"/>
      <c r="DS38" s="769"/>
      <c r="DT38" s="769"/>
      <c r="DU38" s="770"/>
      <c r="DV38" s="771"/>
      <c r="DW38" s="772"/>
      <c r="DX38" s="772"/>
      <c r="DY38" s="772"/>
      <c r="DZ38" s="773"/>
      <c r="EA38" s="235"/>
    </row>
    <row r="39" spans="1:131" s="236" customFormat="1" ht="26.25" customHeight="1" x14ac:dyDescent="0.2">
      <c r="A39" s="255">
        <v>12</v>
      </c>
      <c r="B39" s="742"/>
      <c r="C39" s="743"/>
      <c r="D39" s="743"/>
      <c r="E39" s="743"/>
      <c r="F39" s="743"/>
      <c r="G39" s="743"/>
      <c r="H39" s="743"/>
      <c r="I39" s="743"/>
      <c r="J39" s="743"/>
      <c r="K39" s="743"/>
      <c r="L39" s="743"/>
      <c r="M39" s="743"/>
      <c r="N39" s="743"/>
      <c r="O39" s="743"/>
      <c r="P39" s="744"/>
      <c r="Q39" s="745"/>
      <c r="R39" s="746"/>
      <c r="S39" s="746"/>
      <c r="T39" s="746"/>
      <c r="U39" s="746"/>
      <c r="V39" s="746"/>
      <c r="W39" s="746"/>
      <c r="X39" s="746"/>
      <c r="Y39" s="746"/>
      <c r="Z39" s="746"/>
      <c r="AA39" s="746"/>
      <c r="AB39" s="746"/>
      <c r="AC39" s="746"/>
      <c r="AD39" s="746"/>
      <c r="AE39" s="747"/>
      <c r="AF39" s="821"/>
      <c r="AG39" s="746"/>
      <c r="AH39" s="746"/>
      <c r="AI39" s="746"/>
      <c r="AJ39" s="822"/>
      <c r="AK39" s="825"/>
      <c r="AL39" s="826"/>
      <c r="AM39" s="826"/>
      <c r="AN39" s="826"/>
      <c r="AO39" s="826"/>
      <c r="AP39" s="826"/>
      <c r="AQ39" s="826"/>
      <c r="AR39" s="826"/>
      <c r="AS39" s="826"/>
      <c r="AT39" s="826"/>
      <c r="AU39" s="826"/>
      <c r="AV39" s="826"/>
      <c r="AW39" s="826"/>
      <c r="AX39" s="826"/>
      <c r="AY39" s="826"/>
      <c r="AZ39" s="827"/>
      <c r="BA39" s="827"/>
      <c r="BB39" s="827"/>
      <c r="BC39" s="827"/>
      <c r="BD39" s="827"/>
      <c r="BE39" s="823"/>
      <c r="BF39" s="823"/>
      <c r="BG39" s="823"/>
      <c r="BH39" s="823"/>
      <c r="BI39" s="824"/>
      <c r="BJ39" s="241"/>
      <c r="BK39" s="241"/>
      <c r="BL39" s="241"/>
      <c r="BM39" s="241"/>
      <c r="BN39" s="241"/>
      <c r="BO39" s="254"/>
      <c r="BP39" s="254"/>
      <c r="BQ39" s="251">
        <v>33</v>
      </c>
      <c r="BR39" s="252"/>
      <c r="BS39" s="755" t="s">
        <v>609</v>
      </c>
      <c r="BT39" s="756"/>
      <c r="BU39" s="756"/>
      <c r="BV39" s="756"/>
      <c r="BW39" s="756"/>
      <c r="BX39" s="756"/>
      <c r="BY39" s="756"/>
      <c r="BZ39" s="756"/>
      <c r="CA39" s="756"/>
      <c r="CB39" s="756"/>
      <c r="CC39" s="756"/>
      <c r="CD39" s="756"/>
      <c r="CE39" s="756"/>
      <c r="CF39" s="756"/>
      <c r="CG39" s="757"/>
      <c r="CH39" s="768">
        <v>-1</v>
      </c>
      <c r="CI39" s="769"/>
      <c r="CJ39" s="769"/>
      <c r="CK39" s="769"/>
      <c r="CL39" s="770"/>
      <c r="CM39" s="768">
        <v>344</v>
      </c>
      <c r="CN39" s="769"/>
      <c r="CO39" s="769"/>
      <c r="CP39" s="769"/>
      <c r="CQ39" s="770"/>
      <c r="CR39" s="768">
        <v>100</v>
      </c>
      <c r="CS39" s="769"/>
      <c r="CT39" s="769"/>
      <c r="CU39" s="769"/>
      <c r="CV39" s="770"/>
      <c r="CW39" s="768">
        <v>0</v>
      </c>
      <c r="CX39" s="769"/>
      <c r="CY39" s="769"/>
      <c r="CZ39" s="769"/>
      <c r="DA39" s="770"/>
      <c r="DB39" s="768">
        <v>0</v>
      </c>
      <c r="DC39" s="769"/>
      <c r="DD39" s="769"/>
      <c r="DE39" s="769"/>
      <c r="DF39" s="770"/>
      <c r="DG39" s="768"/>
      <c r="DH39" s="769"/>
      <c r="DI39" s="769"/>
      <c r="DJ39" s="769"/>
      <c r="DK39" s="770"/>
      <c r="DL39" s="768"/>
      <c r="DM39" s="769"/>
      <c r="DN39" s="769"/>
      <c r="DO39" s="769"/>
      <c r="DP39" s="770"/>
      <c r="DQ39" s="768"/>
      <c r="DR39" s="769"/>
      <c r="DS39" s="769"/>
      <c r="DT39" s="769"/>
      <c r="DU39" s="770"/>
      <c r="DV39" s="771"/>
      <c r="DW39" s="772"/>
      <c r="DX39" s="772"/>
      <c r="DY39" s="772"/>
      <c r="DZ39" s="773"/>
      <c r="EA39" s="235"/>
    </row>
    <row r="40" spans="1:131" s="236" customFormat="1" ht="26.25" customHeight="1" x14ac:dyDescent="0.2">
      <c r="A40" s="250">
        <v>13</v>
      </c>
      <c r="B40" s="742"/>
      <c r="C40" s="743"/>
      <c r="D40" s="743"/>
      <c r="E40" s="743"/>
      <c r="F40" s="743"/>
      <c r="G40" s="743"/>
      <c r="H40" s="743"/>
      <c r="I40" s="743"/>
      <c r="J40" s="743"/>
      <c r="K40" s="743"/>
      <c r="L40" s="743"/>
      <c r="M40" s="743"/>
      <c r="N40" s="743"/>
      <c r="O40" s="743"/>
      <c r="P40" s="744"/>
      <c r="Q40" s="745"/>
      <c r="R40" s="746"/>
      <c r="S40" s="746"/>
      <c r="T40" s="746"/>
      <c r="U40" s="746"/>
      <c r="V40" s="746"/>
      <c r="W40" s="746"/>
      <c r="X40" s="746"/>
      <c r="Y40" s="746"/>
      <c r="Z40" s="746"/>
      <c r="AA40" s="746"/>
      <c r="AB40" s="746"/>
      <c r="AC40" s="746"/>
      <c r="AD40" s="746"/>
      <c r="AE40" s="747"/>
      <c r="AF40" s="821"/>
      <c r="AG40" s="746"/>
      <c r="AH40" s="746"/>
      <c r="AI40" s="746"/>
      <c r="AJ40" s="822"/>
      <c r="AK40" s="825"/>
      <c r="AL40" s="826"/>
      <c r="AM40" s="826"/>
      <c r="AN40" s="826"/>
      <c r="AO40" s="826"/>
      <c r="AP40" s="826"/>
      <c r="AQ40" s="826"/>
      <c r="AR40" s="826"/>
      <c r="AS40" s="826"/>
      <c r="AT40" s="826"/>
      <c r="AU40" s="826"/>
      <c r="AV40" s="826"/>
      <c r="AW40" s="826"/>
      <c r="AX40" s="826"/>
      <c r="AY40" s="826"/>
      <c r="AZ40" s="827"/>
      <c r="BA40" s="827"/>
      <c r="BB40" s="827"/>
      <c r="BC40" s="827"/>
      <c r="BD40" s="827"/>
      <c r="BE40" s="823"/>
      <c r="BF40" s="823"/>
      <c r="BG40" s="823"/>
      <c r="BH40" s="823"/>
      <c r="BI40" s="824"/>
      <c r="BJ40" s="241"/>
      <c r="BK40" s="241"/>
      <c r="BL40" s="241"/>
      <c r="BM40" s="241"/>
      <c r="BN40" s="241"/>
      <c r="BO40" s="254"/>
      <c r="BP40" s="254"/>
      <c r="BQ40" s="251">
        <v>34</v>
      </c>
      <c r="BR40" s="252" t="s">
        <v>620</v>
      </c>
      <c r="BS40" s="755" t="s">
        <v>610</v>
      </c>
      <c r="BT40" s="756"/>
      <c r="BU40" s="756"/>
      <c r="BV40" s="756"/>
      <c r="BW40" s="756"/>
      <c r="BX40" s="756"/>
      <c r="BY40" s="756"/>
      <c r="BZ40" s="756"/>
      <c r="CA40" s="756"/>
      <c r="CB40" s="756"/>
      <c r="CC40" s="756"/>
      <c r="CD40" s="756"/>
      <c r="CE40" s="756"/>
      <c r="CF40" s="756"/>
      <c r="CG40" s="757"/>
      <c r="CH40" s="768">
        <v>80</v>
      </c>
      <c r="CI40" s="769"/>
      <c r="CJ40" s="769"/>
      <c r="CK40" s="769"/>
      <c r="CL40" s="770"/>
      <c r="CM40" s="768">
        <v>8162</v>
      </c>
      <c r="CN40" s="769"/>
      <c r="CO40" s="769"/>
      <c r="CP40" s="769"/>
      <c r="CQ40" s="770"/>
      <c r="CR40" s="768">
        <v>8493</v>
      </c>
      <c r="CS40" s="769"/>
      <c r="CT40" s="769"/>
      <c r="CU40" s="769"/>
      <c r="CV40" s="770"/>
      <c r="CW40" s="768">
        <v>2684</v>
      </c>
      <c r="CX40" s="769"/>
      <c r="CY40" s="769"/>
      <c r="CZ40" s="769"/>
      <c r="DA40" s="770"/>
      <c r="DB40" s="768">
        <v>0</v>
      </c>
      <c r="DC40" s="769"/>
      <c r="DD40" s="769"/>
      <c r="DE40" s="769"/>
      <c r="DF40" s="770"/>
      <c r="DG40" s="768"/>
      <c r="DH40" s="769"/>
      <c r="DI40" s="769"/>
      <c r="DJ40" s="769"/>
      <c r="DK40" s="770"/>
      <c r="DL40" s="768"/>
      <c r="DM40" s="769"/>
      <c r="DN40" s="769"/>
      <c r="DO40" s="769"/>
      <c r="DP40" s="770"/>
      <c r="DQ40" s="768"/>
      <c r="DR40" s="769"/>
      <c r="DS40" s="769"/>
      <c r="DT40" s="769"/>
      <c r="DU40" s="770"/>
      <c r="DV40" s="771"/>
      <c r="DW40" s="772"/>
      <c r="DX40" s="772"/>
      <c r="DY40" s="772"/>
      <c r="DZ40" s="773"/>
      <c r="EA40" s="235"/>
    </row>
    <row r="41" spans="1:131" s="236" customFormat="1" ht="26.25" customHeight="1" x14ac:dyDescent="0.2">
      <c r="A41" s="250">
        <v>14</v>
      </c>
      <c r="B41" s="742"/>
      <c r="C41" s="743"/>
      <c r="D41" s="743"/>
      <c r="E41" s="743"/>
      <c r="F41" s="743"/>
      <c r="G41" s="743"/>
      <c r="H41" s="743"/>
      <c r="I41" s="743"/>
      <c r="J41" s="743"/>
      <c r="K41" s="743"/>
      <c r="L41" s="743"/>
      <c r="M41" s="743"/>
      <c r="N41" s="743"/>
      <c r="O41" s="743"/>
      <c r="P41" s="744"/>
      <c r="Q41" s="745"/>
      <c r="R41" s="746"/>
      <c r="S41" s="746"/>
      <c r="T41" s="746"/>
      <c r="U41" s="746"/>
      <c r="V41" s="746"/>
      <c r="W41" s="746"/>
      <c r="X41" s="746"/>
      <c r="Y41" s="746"/>
      <c r="Z41" s="746"/>
      <c r="AA41" s="746"/>
      <c r="AB41" s="746"/>
      <c r="AC41" s="746"/>
      <c r="AD41" s="746"/>
      <c r="AE41" s="747"/>
      <c r="AF41" s="821"/>
      <c r="AG41" s="746"/>
      <c r="AH41" s="746"/>
      <c r="AI41" s="746"/>
      <c r="AJ41" s="822"/>
      <c r="AK41" s="825"/>
      <c r="AL41" s="826"/>
      <c r="AM41" s="826"/>
      <c r="AN41" s="826"/>
      <c r="AO41" s="826"/>
      <c r="AP41" s="826"/>
      <c r="AQ41" s="826"/>
      <c r="AR41" s="826"/>
      <c r="AS41" s="826"/>
      <c r="AT41" s="826"/>
      <c r="AU41" s="826"/>
      <c r="AV41" s="826"/>
      <c r="AW41" s="826"/>
      <c r="AX41" s="826"/>
      <c r="AY41" s="826"/>
      <c r="AZ41" s="827"/>
      <c r="BA41" s="827"/>
      <c r="BB41" s="827"/>
      <c r="BC41" s="827"/>
      <c r="BD41" s="827"/>
      <c r="BE41" s="823"/>
      <c r="BF41" s="823"/>
      <c r="BG41" s="823"/>
      <c r="BH41" s="823"/>
      <c r="BI41" s="824"/>
      <c r="BJ41" s="241"/>
      <c r="BK41" s="241"/>
      <c r="BL41" s="241"/>
      <c r="BM41" s="241"/>
      <c r="BN41" s="241"/>
      <c r="BO41" s="254"/>
      <c r="BP41" s="254"/>
      <c r="BQ41" s="251">
        <v>35</v>
      </c>
      <c r="BR41" s="252"/>
      <c r="BS41" s="755" t="s">
        <v>611</v>
      </c>
      <c r="BT41" s="756"/>
      <c r="BU41" s="756"/>
      <c r="BV41" s="756"/>
      <c r="BW41" s="756"/>
      <c r="BX41" s="756"/>
      <c r="BY41" s="756"/>
      <c r="BZ41" s="756"/>
      <c r="CA41" s="756"/>
      <c r="CB41" s="756"/>
      <c r="CC41" s="756"/>
      <c r="CD41" s="756"/>
      <c r="CE41" s="756"/>
      <c r="CF41" s="756"/>
      <c r="CG41" s="757"/>
      <c r="CH41" s="768">
        <v>2</v>
      </c>
      <c r="CI41" s="769"/>
      <c r="CJ41" s="769"/>
      <c r="CK41" s="769"/>
      <c r="CL41" s="770"/>
      <c r="CM41" s="768">
        <v>121</v>
      </c>
      <c r="CN41" s="769"/>
      <c r="CO41" s="769"/>
      <c r="CP41" s="769"/>
      <c r="CQ41" s="770"/>
      <c r="CR41" s="768">
        <v>31</v>
      </c>
      <c r="CS41" s="769"/>
      <c r="CT41" s="769"/>
      <c r="CU41" s="769"/>
      <c r="CV41" s="770"/>
      <c r="CW41" s="768">
        <v>17</v>
      </c>
      <c r="CX41" s="769"/>
      <c r="CY41" s="769"/>
      <c r="CZ41" s="769"/>
      <c r="DA41" s="770"/>
      <c r="DB41" s="768">
        <v>0</v>
      </c>
      <c r="DC41" s="769"/>
      <c r="DD41" s="769"/>
      <c r="DE41" s="769"/>
      <c r="DF41" s="770"/>
      <c r="DG41" s="768"/>
      <c r="DH41" s="769"/>
      <c r="DI41" s="769"/>
      <c r="DJ41" s="769"/>
      <c r="DK41" s="770"/>
      <c r="DL41" s="768"/>
      <c r="DM41" s="769"/>
      <c r="DN41" s="769"/>
      <c r="DO41" s="769"/>
      <c r="DP41" s="770"/>
      <c r="DQ41" s="768"/>
      <c r="DR41" s="769"/>
      <c r="DS41" s="769"/>
      <c r="DT41" s="769"/>
      <c r="DU41" s="770"/>
      <c r="DV41" s="771"/>
      <c r="DW41" s="772"/>
      <c r="DX41" s="772"/>
      <c r="DY41" s="772"/>
      <c r="DZ41" s="773"/>
      <c r="EA41" s="235"/>
    </row>
    <row r="42" spans="1:131" s="236" customFormat="1" ht="26.25" customHeight="1" x14ac:dyDescent="0.2">
      <c r="A42" s="250">
        <v>15</v>
      </c>
      <c r="B42" s="742"/>
      <c r="C42" s="743"/>
      <c r="D42" s="743"/>
      <c r="E42" s="743"/>
      <c r="F42" s="743"/>
      <c r="G42" s="743"/>
      <c r="H42" s="743"/>
      <c r="I42" s="743"/>
      <c r="J42" s="743"/>
      <c r="K42" s="743"/>
      <c r="L42" s="743"/>
      <c r="M42" s="743"/>
      <c r="N42" s="743"/>
      <c r="O42" s="743"/>
      <c r="P42" s="744"/>
      <c r="Q42" s="745"/>
      <c r="R42" s="746"/>
      <c r="S42" s="746"/>
      <c r="T42" s="746"/>
      <c r="U42" s="746"/>
      <c r="V42" s="746"/>
      <c r="W42" s="746"/>
      <c r="X42" s="746"/>
      <c r="Y42" s="746"/>
      <c r="Z42" s="746"/>
      <c r="AA42" s="746"/>
      <c r="AB42" s="746"/>
      <c r="AC42" s="746"/>
      <c r="AD42" s="746"/>
      <c r="AE42" s="747"/>
      <c r="AF42" s="821"/>
      <c r="AG42" s="746"/>
      <c r="AH42" s="746"/>
      <c r="AI42" s="746"/>
      <c r="AJ42" s="822"/>
      <c r="AK42" s="825"/>
      <c r="AL42" s="826"/>
      <c r="AM42" s="826"/>
      <c r="AN42" s="826"/>
      <c r="AO42" s="826"/>
      <c r="AP42" s="826"/>
      <c r="AQ42" s="826"/>
      <c r="AR42" s="826"/>
      <c r="AS42" s="826"/>
      <c r="AT42" s="826"/>
      <c r="AU42" s="826"/>
      <c r="AV42" s="826"/>
      <c r="AW42" s="826"/>
      <c r="AX42" s="826"/>
      <c r="AY42" s="826"/>
      <c r="AZ42" s="827"/>
      <c r="BA42" s="827"/>
      <c r="BB42" s="827"/>
      <c r="BC42" s="827"/>
      <c r="BD42" s="827"/>
      <c r="BE42" s="823"/>
      <c r="BF42" s="823"/>
      <c r="BG42" s="823"/>
      <c r="BH42" s="823"/>
      <c r="BI42" s="824"/>
      <c r="BJ42" s="241"/>
      <c r="BK42" s="241"/>
      <c r="BL42" s="241"/>
      <c r="BM42" s="241"/>
      <c r="BN42" s="241"/>
      <c r="BO42" s="254"/>
      <c r="BP42" s="254"/>
      <c r="BQ42" s="251">
        <v>36</v>
      </c>
      <c r="BR42" s="252"/>
      <c r="BS42" s="755" t="s">
        <v>612</v>
      </c>
      <c r="BT42" s="756"/>
      <c r="BU42" s="756"/>
      <c r="BV42" s="756"/>
      <c r="BW42" s="756"/>
      <c r="BX42" s="756"/>
      <c r="BY42" s="756"/>
      <c r="BZ42" s="756"/>
      <c r="CA42" s="756"/>
      <c r="CB42" s="756"/>
      <c r="CC42" s="756"/>
      <c r="CD42" s="756"/>
      <c r="CE42" s="756"/>
      <c r="CF42" s="756"/>
      <c r="CG42" s="757"/>
      <c r="CH42" s="768">
        <v>3</v>
      </c>
      <c r="CI42" s="769"/>
      <c r="CJ42" s="769"/>
      <c r="CK42" s="769"/>
      <c r="CL42" s="770"/>
      <c r="CM42" s="768">
        <v>443</v>
      </c>
      <c r="CN42" s="769"/>
      <c r="CO42" s="769"/>
      <c r="CP42" s="769"/>
      <c r="CQ42" s="770"/>
      <c r="CR42" s="768">
        <v>56</v>
      </c>
      <c r="CS42" s="769"/>
      <c r="CT42" s="769"/>
      <c r="CU42" s="769"/>
      <c r="CV42" s="770"/>
      <c r="CW42" s="768">
        <v>10</v>
      </c>
      <c r="CX42" s="769"/>
      <c r="CY42" s="769"/>
      <c r="CZ42" s="769"/>
      <c r="DA42" s="770"/>
      <c r="DB42" s="768">
        <v>0</v>
      </c>
      <c r="DC42" s="769"/>
      <c r="DD42" s="769"/>
      <c r="DE42" s="769"/>
      <c r="DF42" s="770"/>
      <c r="DG42" s="768"/>
      <c r="DH42" s="769"/>
      <c r="DI42" s="769"/>
      <c r="DJ42" s="769"/>
      <c r="DK42" s="770"/>
      <c r="DL42" s="768"/>
      <c r="DM42" s="769"/>
      <c r="DN42" s="769"/>
      <c r="DO42" s="769"/>
      <c r="DP42" s="770"/>
      <c r="DQ42" s="768"/>
      <c r="DR42" s="769"/>
      <c r="DS42" s="769"/>
      <c r="DT42" s="769"/>
      <c r="DU42" s="770"/>
      <c r="DV42" s="771"/>
      <c r="DW42" s="772"/>
      <c r="DX42" s="772"/>
      <c r="DY42" s="772"/>
      <c r="DZ42" s="773"/>
      <c r="EA42" s="235"/>
    </row>
    <row r="43" spans="1:131" s="236" customFormat="1" ht="26.25" customHeight="1" x14ac:dyDescent="0.2">
      <c r="A43" s="250">
        <v>16</v>
      </c>
      <c r="B43" s="742"/>
      <c r="C43" s="743"/>
      <c r="D43" s="743"/>
      <c r="E43" s="743"/>
      <c r="F43" s="743"/>
      <c r="G43" s="743"/>
      <c r="H43" s="743"/>
      <c r="I43" s="743"/>
      <c r="J43" s="743"/>
      <c r="K43" s="743"/>
      <c r="L43" s="743"/>
      <c r="M43" s="743"/>
      <c r="N43" s="743"/>
      <c r="O43" s="743"/>
      <c r="P43" s="744"/>
      <c r="Q43" s="745"/>
      <c r="R43" s="746"/>
      <c r="S43" s="746"/>
      <c r="T43" s="746"/>
      <c r="U43" s="746"/>
      <c r="V43" s="746"/>
      <c r="W43" s="746"/>
      <c r="X43" s="746"/>
      <c r="Y43" s="746"/>
      <c r="Z43" s="746"/>
      <c r="AA43" s="746"/>
      <c r="AB43" s="746"/>
      <c r="AC43" s="746"/>
      <c r="AD43" s="746"/>
      <c r="AE43" s="747"/>
      <c r="AF43" s="821"/>
      <c r="AG43" s="746"/>
      <c r="AH43" s="746"/>
      <c r="AI43" s="746"/>
      <c r="AJ43" s="822"/>
      <c r="AK43" s="825"/>
      <c r="AL43" s="826"/>
      <c r="AM43" s="826"/>
      <c r="AN43" s="826"/>
      <c r="AO43" s="826"/>
      <c r="AP43" s="826"/>
      <c r="AQ43" s="826"/>
      <c r="AR43" s="826"/>
      <c r="AS43" s="826"/>
      <c r="AT43" s="826"/>
      <c r="AU43" s="826"/>
      <c r="AV43" s="826"/>
      <c r="AW43" s="826"/>
      <c r="AX43" s="826"/>
      <c r="AY43" s="826"/>
      <c r="AZ43" s="827"/>
      <c r="BA43" s="827"/>
      <c r="BB43" s="827"/>
      <c r="BC43" s="827"/>
      <c r="BD43" s="827"/>
      <c r="BE43" s="823"/>
      <c r="BF43" s="823"/>
      <c r="BG43" s="823"/>
      <c r="BH43" s="823"/>
      <c r="BI43" s="824"/>
      <c r="BJ43" s="241"/>
      <c r="BK43" s="241"/>
      <c r="BL43" s="241"/>
      <c r="BM43" s="241"/>
      <c r="BN43" s="241"/>
      <c r="BO43" s="254"/>
      <c r="BP43" s="254"/>
      <c r="BQ43" s="251">
        <v>37</v>
      </c>
      <c r="BR43" s="252"/>
      <c r="BS43" s="755" t="s">
        <v>613</v>
      </c>
      <c r="BT43" s="756"/>
      <c r="BU43" s="756"/>
      <c r="BV43" s="756"/>
      <c r="BW43" s="756"/>
      <c r="BX43" s="756"/>
      <c r="BY43" s="756"/>
      <c r="BZ43" s="756"/>
      <c r="CA43" s="756"/>
      <c r="CB43" s="756"/>
      <c r="CC43" s="756"/>
      <c r="CD43" s="756"/>
      <c r="CE43" s="756"/>
      <c r="CF43" s="756"/>
      <c r="CG43" s="757"/>
      <c r="CH43" s="768">
        <v>-9</v>
      </c>
      <c r="CI43" s="769"/>
      <c r="CJ43" s="769"/>
      <c r="CK43" s="769"/>
      <c r="CL43" s="770"/>
      <c r="CM43" s="768">
        <v>490</v>
      </c>
      <c r="CN43" s="769"/>
      <c r="CO43" s="769"/>
      <c r="CP43" s="769"/>
      <c r="CQ43" s="770"/>
      <c r="CR43" s="768">
        <v>350</v>
      </c>
      <c r="CS43" s="769"/>
      <c r="CT43" s="769"/>
      <c r="CU43" s="769"/>
      <c r="CV43" s="770"/>
      <c r="CW43" s="768">
        <v>0</v>
      </c>
      <c r="CX43" s="769"/>
      <c r="CY43" s="769"/>
      <c r="CZ43" s="769"/>
      <c r="DA43" s="770"/>
      <c r="DB43" s="768">
        <v>0</v>
      </c>
      <c r="DC43" s="769"/>
      <c r="DD43" s="769"/>
      <c r="DE43" s="769"/>
      <c r="DF43" s="770"/>
      <c r="DG43" s="768"/>
      <c r="DH43" s="769"/>
      <c r="DI43" s="769"/>
      <c r="DJ43" s="769"/>
      <c r="DK43" s="770"/>
      <c r="DL43" s="768"/>
      <c r="DM43" s="769"/>
      <c r="DN43" s="769"/>
      <c r="DO43" s="769"/>
      <c r="DP43" s="770"/>
      <c r="DQ43" s="768"/>
      <c r="DR43" s="769"/>
      <c r="DS43" s="769"/>
      <c r="DT43" s="769"/>
      <c r="DU43" s="770"/>
      <c r="DV43" s="771"/>
      <c r="DW43" s="772"/>
      <c r="DX43" s="772"/>
      <c r="DY43" s="772"/>
      <c r="DZ43" s="773"/>
      <c r="EA43" s="235"/>
    </row>
    <row r="44" spans="1:131" s="236" customFormat="1" ht="26.25" customHeight="1" x14ac:dyDescent="0.2">
      <c r="A44" s="250">
        <v>17</v>
      </c>
      <c r="B44" s="742"/>
      <c r="C44" s="743"/>
      <c r="D44" s="743"/>
      <c r="E44" s="743"/>
      <c r="F44" s="743"/>
      <c r="G44" s="743"/>
      <c r="H44" s="743"/>
      <c r="I44" s="743"/>
      <c r="J44" s="743"/>
      <c r="K44" s="743"/>
      <c r="L44" s="743"/>
      <c r="M44" s="743"/>
      <c r="N44" s="743"/>
      <c r="O44" s="743"/>
      <c r="P44" s="744"/>
      <c r="Q44" s="745"/>
      <c r="R44" s="746"/>
      <c r="S44" s="746"/>
      <c r="T44" s="746"/>
      <c r="U44" s="746"/>
      <c r="V44" s="746"/>
      <c r="W44" s="746"/>
      <c r="X44" s="746"/>
      <c r="Y44" s="746"/>
      <c r="Z44" s="746"/>
      <c r="AA44" s="746"/>
      <c r="AB44" s="746"/>
      <c r="AC44" s="746"/>
      <c r="AD44" s="746"/>
      <c r="AE44" s="747"/>
      <c r="AF44" s="821"/>
      <c r="AG44" s="746"/>
      <c r="AH44" s="746"/>
      <c r="AI44" s="746"/>
      <c r="AJ44" s="822"/>
      <c r="AK44" s="825"/>
      <c r="AL44" s="826"/>
      <c r="AM44" s="826"/>
      <c r="AN44" s="826"/>
      <c r="AO44" s="826"/>
      <c r="AP44" s="826"/>
      <c r="AQ44" s="826"/>
      <c r="AR44" s="826"/>
      <c r="AS44" s="826"/>
      <c r="AT44" s="826"/>
      <c r="AU44" s="826"/>
      <c r="AV44" s="826"/>
      <c r="AW44" s="826"/>
      <c r="AX44" s="826"/>
      <c r="AY44" s="826"/>
      <c r="AZ44" s="827"/>
      <c r="BA44" s="827"/>
      <c r="BB44" s="827"/>
      <c r="BC44" s="827"/>
      <c r="BD44" s="827"/>
      <c r="BE44" s="823"/>
      <c r="BF44" s="823"/>
      <c r="BG44" s="823"/>
      <c r="BH44" s="823"/>
      <c r="BI44" s="824"/>
      <c r="BJ44" s="241"/>
      <c r="BK44" s="241"/>
      <c r="BL44" s="241"/>
      <c r="BM44" s="241"/>
      <c r="BN44" s="241"/>
      <c r="BO44" s="254"/>
      <c r="BP44" s="254"/>
      <c r="BQ44" s="251">
        <v>38</v>
      </c>
      <c r="BR44" s="252"/>
      <c r="BS44" s="755"/>
      <c r="BT44" s="756"/>
      <c r="BU44" s="756"/>
      <c r="BV44" s="756"/>
      <c r="BW44" s="756"/>
      <c r="BX44" s="756"/>
      <c r="BY44" s="756"/>
      <c r="BZ44" s="756"/>
      <c r="CA44" s="756"/>
      <c r="CB44" s="756"/>
      <c r="CC44" s="756"/>
      <c r="CD44" s="756"/>
      <c r="CE44" s="756"/>
      <c r="CF44" s="756"/>
      <c r="CG44" s="757"/>
      <c r="CH44" s="768"/>
      <c r="CI44" s="769"/>
      <c r="CJ44" s="769"/>
      <c r="CK44" s="769"/>
      <c r="CL44" s="770"/>
      <c r="CM44" s="768"/>
      <c r="CN44" s="769"/>
      <c r="CO44" s="769"/>
      <c r="CP44" s="769"/>
      <c r="CQ44" s="770"/>
      <c r="CR44" s="768"/>
      <c r="CS44" s="769"/>
      <c r="CT44" s="769"/>
      <c r="CU44" s="769"/>
      <c r="CV44" s="770"/>
      <c r="CW44" s="768"/>
      <c r="CX44" s="769"/>
      <c r="CY44" s="769"/>
      <c r="CZ44" s="769"/>
      <c r="DA44" s="770"/>
      <c r="DB44" s="768"/>
      <c r="DC44" s="769"/>
      <c r="DD44" s="769"/>
      <c r="DE44" s="769"/>
      <c r="DF44" s="770"/>
      <c r="DG44" s="768"/>
      <c r="DH44" s="769"/>
      <c r="DI44" s="769"/>
      <c r="DJ44" s="769"/>
      <c r="DK44" s="770"/>
      <c r="DL44" s="768"/>
      <c r="DM44" s="769"/>
      <c r="DN44" s="769"/>
      <c r="DO44" s="769"/>
      <c r="DP44" s="770"/>
      <c r="DQ44" s="768"/>
      <c r="DR44" s="769"/>
      <c r="DS44" s="769"/>
      <c r="DT44" s="769"/>
      <c r="DU44" s="770"/>
      <c r="DV44" s="771"/>
      <c r="DW44" s="772"/>
      <c r="DX44" s="772"/>
      <c r="DY44" s="772"/>
      <c r="DZ44" s="773"/>
      <c r="EA44" s="235"/>
    </row>
    <row r="45" spans="1:131" s="236" customFormat="1" ht="26.25" customHeight="1" x14ac:dyDescent="0.2">
      <c r="A45" s="250">
        <v>18</v>
      </c>
      <c r="B45" s="742"/>
      <c r="C45" s="743"/>
      <c r="D45" s="743"/>
      <c r="E45" s="743"/>
      <c r="F45" s="743"/>
      <c r="G45" s="743"/>
      <c r="H45" s="743"/>
      <c r="I45" s="743"/>
      <c r="J45" s="743"/>
      <c r="K45" s="743"/>
      <c r="L45" s="743"/>
      <c r="M45" s="743"/>
      <c r="N45" s="743"/>
      <c r="O45" s="743"/>
      <c r="P45" s="744"/>
      <c r="Q45" s="745"/>
      <c r="R45" s="746"/>
      <c r="S45" s="746"/>
      <c r="T45" s="746"/>
      <c r="U45" s="746"/>
      <c r="V45" s="746"/>
      <c r="W45" s="746"/>
      <c r="X45" s="746"/>
      <c r="Y45" s="746"/>
      <c r="Z45" s="746"/>
      <c r="AA45" s="746"/>
      <c r="AB45" s="746"/>
      <c r="AC45" s="746"/>
      <c r="AD45" s="746"/>
      <c r="AE45" s="747"/>
      <c r="AF45" s="821"/>
      <c r="AG45" s="746"/>
      <c r="AH45" s="746"/>
      <c r="AI45" s="746"/>
      <c r="AJ45" s="822"/>
      <c r="AK45" s="825"/>
      <c r="AL45" s="826"/>
      <c r="AM45" s="826"/>
      <c r="AN45" s="826"/>
      <c r="AO45" s="826"/>
      <c r="AP45" s="826"/>
      <c r="AQ45" s="826"/>
      <c r="AR45" s="826"/>
      <c r="AS45" s="826"/>
      <c r="AT45" s="826"/>
      <c r="AU45" s="826"/>
      <c r="AV45" s="826"/>
      <c r="AW45" s="826"/>
      <c r="AX45" s="826"/>
      <c r="AY45" s="826"/>
      <c r="AZ45" s="827"/>
      <c r="BA45" s="827"/>
      <c r="BB45" s="827"/>
      <c r="BC45" s="827"/>
      <c r="BD45" s="827"/>
      <c r="BE45" s="823"/>
      <c r="BF45" s="823"/>
      <c r="BG45" s="823"/>
      <c r="BH45" s="823"/>
      <c r="BI45" s="824"/>
      <c r="BJ45" s="241"/>
      <c r="BK45" s="241"/>
      <c r="BL45" s="241"/>
      <c r="BM45" s="241"/>
      <c r="BN45" s="241"/>
      <c r="BO45" s="254"/>
      <c r="BP45" s="254"/>
      <c r="BQ45" s="251">
        <v>39</v>
      </c>
      <c r="BR45" s="252"/>
      <c r="BS45" s="755"/>
      <c r="BT45" s="756"/>
      <c r="BU45" s="756"/>
      <c r="BV45" s="756"/>
      <c r="BW45" s="756"/>
      <c r="BX45" s="756"/>
      <c r="BY45" s="756"/>
      <c r="BZ45" s="756"/>
      <c r="CA45" s="756"/>
      <c r="CB45" s="756"/>
      <c r="CC45" s="756"/>
      <c r="CD45" s="756"/>
      <c r="CE45" s="756"/>
      <c r="CF45" s="756"/>
      <c r="CG45" s="757"/>
      <c r="CH45" s="768"/>
      <c r="CI45" s="769"/>
      <c r="CJ45" s="769"/>
      <c r="CK45" s="769"/>
      <c r="CL45" s="770"/>
      <c r="CM45" s="768"/>
      <c r="CN45" s="769"/>
      <c r="CO45" s="769"/>
      <c r="CP45" s="769"/>
      <c r="CQ45" s="770"/>
      <c r="CR45" s="768"/>
      <c r="CS45" s="769"/>
      <c r="CT45" s="769"/>
      <c r="CU45" s="769"/>
      <c r="CV45" s="770"/>
      <c r="CW45" s="768"/>
      <c r="CX45" s="769"/>
      <c r="CY45" s="769"/>
      <c r="CZ45" s="769"/>
      <c r="DA45" s="770"/>
      <c r="DB45" s="768"/>
      <c r="DC45" s="769"/>
      <c r="DD45" s="769"/>
      <c r="DE45" s="769"/>
      <c r="DF45" s="770"/>
      <c r="DG45" s="768"/>
      <c r="DH45" s="769"/>
      <c r="DI45" s="769"/>
      <c r="DJ45" s="769"/>
      <c r="DK45" s="770"/>
      <c r="DL45" s="768"/>
      <c r="DM45" s="769"/>
      <c r="DN45" s="769"/>
      <c r="DO45" s="769"/>
      <c r="DP45" s="770"/>
      <c r="DQ45" s="768"/>
      <c r="DR45" s="769"/>
      <c r="DS45" s="769"/>
      <c r="DT45" s="769"/>
      <c r="DU45" s="770"/>
      <c r="DV45" s="771"/>
      <c r="DW45" s="772"/>
      <c r="DX45" s="772"/>
      <c r="DY45" s="772"/>
      <c r="DZ45" s="773"/>
      <c r="EA45" s="235"/>
    </row>
    <row r="46" spans="1:131" s="236" customFormat="1" ht="26.25" customHeight="1" x14ac:dyDescent="0.2">
      <c r="A46" s="250">
        <v>19</v>
      </c>
      <c r="B46" s="742"/>
      <c r="C46" s="743"/>
      <c r="D46" s="743"/>
      <c r="E46" s="743"/>
      <c r="F46" s="743"/>
      <c r="G46" s="743"/>
      <c r="H46" s="743"/>
      <c r="I46" s="743"/>
      <c r="J46" s="743"/>
      <c r="K46" s="743"/>
      <c r="L46" s="743"/>
      <c r="M46" s="743"/>
      <c r="N46" s="743"/>
      <c r="O46" s="743"/>
      <c r="P46" s="744"/>
      <c r="Q46" s="745"/>
      <c r="R46" s="746"/>
      <c r="S46" s="746"/>
      <c r="T46" s="746"/>
      <c r="U46" s="746"/>
      <c r="V46" s="746"/>
      <c r="W46" s="746"/>
      <c r="X46" s="746"/>
      <c r="Y46" s="746"/>
      <c r="Z46" s="746"/>
      <c r="AA46" s="746"/>
      <c r="AB46" s="746"/>
      <c r="AC46" s="746"/>
      <c r="AD46" s="746"/>
      <c r="AE46" s="747"/>
      <c r="AF46" s="821"/>
      <c r="AG46" s="746"/>
      <c r="AH46" s="746"/>
      <c r="AI46" s="746"/>
      <c r="AJ46" s="822"/>
      <c r="AK46" s="825"/>
      <c r="AL46" s="826"/>
      <c r="AM46" s="826"/>
      <c r="AN46" s="826"/>
      <c r="AO46" s="826"/>
      <c r="AP46" s="826"/>
      <c r="AQ46" s="826"/>
      <c r="AR46" s="826"/>
      <c r="AS46" s="826"/>
      <c r="AT46" s="826"/>
      <c r="AU46" s="826"/>
      <c r="AV46" s="826"/>
      <c r="AW46" s="826"/>
      <c r="AX46" s="826"/>
      <c r="AY46" s="826"/>
      <c r="AZ46" s="827"/>
      <c r="BA46" s="827"/>
      <c r="BB46" s="827"/>
      <c r="BC46" s="827"/>
      <c r="BD46" s="827"/>
      <c r="BE46" s="823"/>
      <c r="BF46" s="823"/>
      <c r="BG46" s="823"/>
      <c r="BH46" s="823"/>
      <c r="BI46" s="824"/>
      <c r="BJ46" s="241"/>
      <c r="BK46" s="241"/>
      <c r="BL46" s="241"/>
      <c r="BM46" s="241"/>
      <c r="BN46" s="241"/>
      <c r="BO46" s="254"/>
      <c r="BP46" s="254"/>
      <c r="BQ46" s="251">
        <v>40</v>
      </c>
      <c r="BR46" s="252"/>
      <c r="BS46" s="755"/>
      <c r="BT46" s="756"/>
      <c r="BU46" s="756"/>
      <c r="BV46" s="756"/>
      <c r="BW46" s="756"/>
      <c r="BX46" s="756"/>
      <c r="BY46" s="756"/>
      <c r="BZ46" s="756"/>
      <c r="CA46" s="756"/>
      <c r="CB46" s="756"/>
      <c r="CC46" s="756"/>
      <c r="CD46" s="756"/>
      <c r="CE46" s="756"/>
      <c r="CF46" s="756"/>
      <c r="CG46" s="757"/>
      <c r="CH46" s="768"/>
      <c r="CI46" s="769"/>
      <c r="CJ46" s="769"/>
      <c r="CK46" s="769"/>
      <c r="CL46" s="770"/>
      <c r="CM46" s="768"/>
      <c r="CN46" s="769"/>
      <c r="CO46" s="769"/>
      <c r="CP46" s="769"/>
      <c r="CQ46" s="770"/>
      <c r="CR46" s="768"/>
      <c r="CS46" s="769"/>
      <c r="CT46" s="769"/>
      <c r="CU46" s="769"/>
      <c r="CV46" s="770"/>
      <c r="CW46" s="768"/>
      <c r="CX46" s="769"/>
      <c r="CY46" s="769"/>
      <c r="CZ46" s="769"/>
      <c r="DA46" s="770"/>
      <c r="DB46" s="768"/>
      <c r="DC46" s="769"/>
      <c r="DD46" s="769"/>
      <c r="DE46" s="769"/>
      <c r="DF46" s="770"/>
      <c r="DG46" s="768"/>
      <c r="DH46" s="769"/>
      <c r="DI46" s="769"/>
      <c r="DJ46" s="769"/>
      <c r="DK46" s="770"/>
      <c r="DL46" s="768"/>
      <c r="DM46" s="769"/>
      <c r="DN46" s="769"/>
      <c r="DO46" s="769"/>
      <c r="DP46" s="770"/>
      <c r="DQ46" s="768"/>
      <c r="DR46" s="769"/>
      <c r="DS46" s="769"/>
      <c r="DT46" s="769"/>
      <c r="DU46" s="770"/>
      <c r="DV46" s="771"/>
      <c r="DW46" s="772"/>
      <c r="DX46" s="772"/>
      <c r="DY46" s="772"/>
      <c r="DZ46" s="773"/>
      <c r="EA46" s="235"/>
    </row>
    <row r="47" spans="1:131" s="236" customFormat="1" ht="26.25" customHeight="1" x14ac:dyDescent="0.2">
      <c r="A47" s="250">
        <v>20</v>
      </c>
      <c r="B47" s="742"/>
      <c r="C47" s="743"/>
      <c r="D47" s="743"/>
      <c r="E47" s="743"/>
      <c r="F47" s="743"/>
      <c r="G47" s="743"/>
      <c r="H47" s="743"/>
      <c r="I47" s="743"/>
      <c r="J47" s="743"/>
      <c r="K47" s="743"/>
      <c r="L47" s="743"/>
      <c r="M47" s="743"/>
      <c r="N47" s="743"/>
      <c r="O47" s="743"/>
      <c r="P47" s="744"/>
      <c r="Q47" s="745"/>
      <c r="R47" s="746"/>
      <c r="S47" s="746"/>
      <c r="T47" s="746"/>
      <c r="U47" s="746"/>
      <c r="V47" s="746"/>
      <c r="W47" s="746"/>
      <c r="X47" s="746"/>
      <c r="Y47" s="746"/>
      <c r="Z47" s="746"/>
      <c r="AA47" s="746"/>
      <c r="AB47" s="746"/>
      <c r="AC47" s="746"/>
      <c r="AD47" s="746"/>
      <c r="AE47" s="747"/>
      <c r="AF47" s="821"/>
      <c r="AG47" s="746"/>
      <c r="AH47" s="746"/>
      <c r="AI47" s="746"/>
      <c r="AJ47" s="822"/>
      <c r="AK47" s="825"/>
      <c r="AL47" s="826"/>
      <c r="AM47" s="826"/>
      <c r="AN47" s="826"/>
      <c r="AO47" s="826"/>
      <c r="AP47" s="826"/>
      <c r="AQ47" s="826"/>
      <c r="AR47" s="826"/>
      <c r="AS47" s="826"/>
      <c r="AT47" s="826"/>
      <c r="AU47" s="826"/>
      <c r="AV47" s="826"/>
      <c r="AW47" s="826"/>
      <c r="AX47" s="826"/>
      <c r="AY47" s="826"/>
      <c r="AZ47" s="827"/>
      <c r="BA47" s="827"/>
      <c r="BB47" s="827"/>
      <c r="BC47" s="827"/>
      <c r="BD47" s="827"/>
      <c r="BE47" s="823"/>
      <c r="BF47" s="823"/>
      <c r="BG47" s="823"/>
      <c r="BH47" s="823"/>
      <c r="BI47" s="824"/>
      <c r="BJ47" s="241"/>
      <c r="BK47" s="241"/>
      <c r="BL47" s="241"/>
      <c r="BM47" s="241"/>
      <c r="BN47" s="241"/>
      <c r="BO47" s="254"/>
      <c r="BP47" s="254"/>
      <c r="BQ47" s="251">
        <v>41</v>
      </c>
      <c r="BR47" s="252"/>
      <c r="BS47" s="755"/>
      <c r="BT47" s="756"/>
      <c r="BU47" s="756"/>
      <c r="BV47" s="756"/>
      <c r="BW47" s="756"/>
      <c r="BX47" s="756"/>
      <c r="BY47" s="756"/>
      <c r="BZ47" s="756"/>
      <c r="CA47" s="756"/>
      <c r="CB47" s="756"/>
      <c r="CC47" s="756"/>
      <c r="CD47" s="756"/>
      <c r="CE47" s="756"/>
      <c r="CF47" s="756"/>
      <c r="CG47" s="757"/>
      <c r="CH47" s="768"/>
      <c r="CI47" s="769"/>
      <c r="CJ47" s="769"/>
      <c r="CK47" s="769"/>
      <c r="CL47" s="770"/>
      <c r="CM47" s="768"/>
      <c r="CN47" s="769"/>
      <c r="CO47" s="769"/>
      <c r="CP47" s="769"/>
      <c r="CQ47" s="770"/>
      <c r="CR47" s="768"/>
      <c r="CS47" s="769"/>
      <c r="CT47" s="769"/>
      <c r="CU47" s="769"/>
      <c r="CV47" s="770"/>
      <c r="CW47" s="768"/>
      <c r="CX47" s="769"/>
      <c r="CY47" s="769"/>
      <c r="CZ47" s="769"/>
      <c r="DA47" s="770"/>
      <c r="DB47" s="768"/>
      <c r="DC47" s="769"/>
      <c r="DD47" s="769"/>
      <c r="DE47" s="769"/>
      <c r="DF47" s="770"/>
      <c r="DG47" s="768"/>
      <c r="DH47" s="769"/>
      <c r="DI47" s="769"/>
      <c r="DJ47" s="769"/>
      <c r="DK47" s="770"/>
      <c r="DL47" s="768"/>
      <c r="DM47" s="769"/>
      <c r="DN47" s="769"/>
      <c r="DO47" s="769"/>
      <c r="DP47" s="770"/>
      <c r="DQ47" s="768"/>
      <c r="DR47" s="769"/>
      <c r="DS47" s="769"/>
      <c r="DT47" s="769"/>
      <c r="DU47" s="770"/>
      <c r="DV47" s="771"/>
      <c r="DW47" s="772"/>
      <c r="DX47" s="772"/>
      <c r="DY47" s="772"/>
      <c r="DZ47" s="773"/>
      <c r="EA47" s="235"/>
    </row>
    <row r="48" spans="1:131" s="236" customFormat="1" ht="26.25" customHeight="1" x14ac:dyDescent="0.2">
      <c r="A48" s="250">
        <v>21</v>
      </c>
      <c r="B48" s="742"/>
      <c r="C48" s="743"/>
      <c r="D48" s="743"/>
      <c r="E48" s="743"/>
      <c r="F48" s="743"/>
      <c r="G48" s="743"/>
      <c r="H48" s="743"/>
      <c r="I48" s="743"/>
      <c r="J48" s="743"/>
      <c r="K48" s="743"/>
      <c r="L48" s="743"/>
      <c r="M48" s="743"/>
      <c r="N48" s="743"/>
      <c r="O48" s="743"/>
      <c r="P48" s="744"/>
      <c r="Q48" s="745"/>
      <c r="R48" s="746"/>
      <c r="S48" s="746"/>
      <c r="T48" s="746"/>
      <c r="U48" s="746"/>
      <c r="V48" s="746"/>
      <c r="W48" s="746"/>
      <c r="X48" s="746"/>
      <c r="Y48" s="746"/>
      <c r="Z48" s="746"/>
      <c r="AA48" s="746"/>
      <c r="AB48" s="746"/>
      <c r="AC48" s="746"/>
      <c r="AD48" s="746"/>
      <c r="AE48" s="747"/>
      <c r="AF48" s="821"/>
      <c r="AG48" s="746"/>
      <c r="AH48" s="746"/>
      <c r="AI48" s="746"/>
      <c r="AJ48" s="822"/>
      <c r="AK48" s="825"/>
      <c r="AL48" s="826"/>
      <c r="AM48" s="826"/>
      <c r="AN48" s="826"/>
      <c r="AO48" s="826"/>
      <c r="AP48" s="826"/>
      <c r="AQ48" s="826"/>
      <c r="AR48" s="826"/>
      <c r="AS48" s="826"/>
      <c r="AT48" s="826"/>
      <c r="AU48" s="826"/>
      <c r="AV48" s="826"/>
      <c r="AW48" s="826"/>
      <c r="AX48" s="826"/>
      <c r="AY48" s="826"/>
      <c r="AZ48" s="827"/>
      <c r="BA48" s="827"/>
      <c r="BB48" s="827"/>
      <c r="BC48" s="827"/>
      <c r="BD48" s="827"/>
      <c r="BE48" s="823"/>
      <c r="BF48" s="823"/>
      <c r="BG48" s="823"/>
      <c r="BH48" s="823"/>
      <c r="BI48" s="824"/>
      <c r="BJ48" s="241"/>
      <c r="BK48" s="241"/>
      <c r="BL48" s="241"/>
      <c r="BM48" s="241"/>
      <c r="BN48" s="241"/>
      <c r="BO48" s="254"/>
      <c r="BP48" s="254"/>
      <c r="BQ48" s="251">
        <v>42</v>
      </c>
      <c r="BR48" s="252"/>
      <c r="BS48" s="755"/>
      <c r="BT48" s="756"/>
      <c r="BU48" s="756"/>
      <c r="BV48" s="756"/>
      <c r="BW48" s="756"/>
      <c r="BX48" s="756"/>
      <c r="BY48" s="756"/>
      <c r="BZ48" s="756"/>
      <c r="CA48" s="756"/>
      <c r="CB48" s="756"/>
      <c r="CC48" s="756"/>
      <c r="CD48" s="756"/>
      <c r="CE48" s="756"/>
      <c r="CF48" s="756"/>
      <c r="CG48" s="757"/>
      <c r="CH48" s="768"/>
      <c r="CI48" s="769"/>
      <c r="CJ48" s="769"/>
      <c r="CK48" s="769"/>
      <c r="CL48" s="770"/>
      <c r="CM48" s="768"/>
      <c r="CN48" s="769"/>
      <c r="CO48" s="769"/>
      <c r="CP48" s="769"/>
      <c r="CQ48" s="770"/>
      <c r="CR48" s="768"/>
      <c r="CS48" s="769"/>
      <c r="CT48" s="769"/>
      <c r="CU48" s="769"/>
      <c r="CV48" s="770"/>
      <c r="CW48" s="768"/>
      <c r="CX48" s="769"/>
      <c r="CY48" s="769"/>
      <c r="CZ48" s="769"/>
      <c r="DA48" s="770"/>
      <c r="DB48" s="768"/>
      <c r="DC48" s="769"/>
      <c r="DD48" s="769"/>
      <c r="DE48" s="769"/>
      <c r="DF48" s="770"/>
      <c r="DG48" s="768"/>
      <c r="DH48" s="769"/>
      <c r="DI48" s="769"/>
      <c r="DJ48" s="769"/>
      <c r="DK48" s="770"/>
      <c r="DL48" s="768"/>
      <c r="DM48" s="769"/>
      <c r="DN48" s="769"/>
      <c r="DO48" s="769"/>
      <c r="DP48" s="770"/>
      <c r="DQ48" s="768"/>
      <c r="DR48" s="769"/>
      <c r="DS48" s="769"/>
      <c r="DT48" s="769"/>
      <c r="DU48" s="770"/>
      <c r="DV48" s="771"/>
      <c r="DW48" s="772"/>
      <c r="DX48" s="772"/>
      <c r="DY48" s="772"/>
      <c r="DZ48" s="773"/>
      <c r="EA48" s="235"/>
    </row>
    <row r="49" spans="1:131" s="236" customFormat="1" ht="26.25" customHeight="1" x14ac:dyDescent="0.2">
      <c r="A49" s="250">
        <v>22</v>
      </c>
      <c r="B49" s="742"/>
      <c r="C49" s="743"/>
      <c r="D49" s="743"/>
      <c r="E49" s="743"/>
      <c r="F49" s="743"/>
      <c r="G49" s="743"/>
      <c r="H49" s="743"/>
      <c r="I49" s="743"/>
      <c r="J49" s="743"/>
      <c r="K49" s="743"/>
      <c r="L49" s="743"/>
      <c r="M49" s="743"/>
      <c r="N49" s="743"/>
      <c r="O49" s="743"/>
      <c r="P49" s="744"/>
      <c r="Q49" s="745"/>
      <c r="R49" s="746"/>
      <c r="S49" s="746"/>
      <c r="T49" s="746"/>
      <c r="U49" s="746"/>
      <c r="V49" s="746"/>
      <c r="W49" s="746"/>
      <c r="X49" s="746"/>
      <c r="Y49" s="746"/>
      <c r="Z49" s="746"/>
      <c r="AA49" s="746"/>
      <c r="AB49" s="746"/>
      <c r="AC49" s="746"/>
      <c r="AD49" s="746"/>
      <c r="AE49" s="747"/>
      <c r="AF49" s="821"/>
      <c r="AG49" s="746"/>
      <c r="AH49" s="746"/>
      <c r="AI49" s="746"/>
      <c r="AJ49" s="822"/>
      <c r="AK49" s="825"/>
      <c r="AL49" s="826"/>
      <c r="AM49" s="826"/>
      <c r="AN49" s="826"/>
      <c r="AO49" s="826"/>
      <c r="AP49" s="826"/>
      <c r="AQ49" s="826"/>
      <c r="AR49" s="826"/>
      <c r="AS49" s="826"/>
      <c r="AT49" s="826"/>
      <c r="AU49" s="826"/>
      <c r="AV49" s="826"/>
      <c r="AW49" s="826"/>
      <c r="AX49" s="826"/>
      <c r="AY49" s="826"/>
      <c r="AZ49" s="827"/>
      <c r="BA49" s="827"/>
      <c r="BB49" s="827"/>
      <c r="BC49" s="827"/>
      <c r="BD49" s="827"/>
      <c r="BE49" s="823"/>
      <c r="BF49" s="823"/>
      <c r="BG49" s="823"/>
      <c r="BH49" s="823"/>
      <c r="BI49" s="824"/>
      <c r="BJ49" s="241"/>
      <c r="BK49" s="241"/>
      <c r="BL49" s="241"/>
      <c r="BM49" s="241"/>
      <c r="BN49" s="241"/>
      <c r="BO49" s="254"/>
      <c r="BP49" s="254"/>
      <c r="BQ49" s="251">
        <v>43</v>
      </c>
      <c r="BR49" s="252"/>
      <c r="BS49" s="755"/>
      <c r="BT49" s="756"/>
      <c r="BU49" s="756"/>
      <c r="BV49" s="756"/>
      <c r="BW49" s="756"/>
      <c r="BX49" s="756"/>
      <c r="BY49" s="756"/>
      <c r="BZ49" s="756"/>
      <c r="CA49" s="756"/>
      <c r="CB49" s="756"/>
      <c r="CC49" s="756"/>
      <c r="CD49" s="756"/>
      <c r="CE49" s="756"/>
      <c r="CF49" s="756"/>
      <c r="CG49" s="757"/>
      <c r="CH49" s="768"/>
      <c r="CI49" s="769"/>
      <c r="CJ49" s="769"/>
      <c r="CK49" s="769"/>
      <c r="CL49" s="770"/>
      <c r="CM49" s="768"/>
      <c r="CN49" s="769"/>
      <c r="CO49" s="769"/>
      <c r="CP49" s="769"/>
      <c r="CQ49" s="770"/>
      <c r="CR49" s="768"/>
      <c r="CS49" s="769"/>
      <c r="CT49" s="769"/>
      <c r="CU49" s="769"/>
      <c r="CV49" s="770"/>
      <c r="CW49" s="768"/>
      <c r="CX49" s="769"/>
      <c r="CY49" s="769"/>
      <c r="CZ49" s="769"/>
      <c r="DA49" s="770"/>
      <c r="DB49" s="768"/>
      <c r="DC49" s="769"/>
      <c r="DD49" s="769"/>
      <c r="DE49" s="769"/>
      <c r="DF49" s="770"/>
      <c r="DG49" s="768"/>
      <c r="DH49" s="769"/>
      <c r="DI49" s="769"/>
      <c r="DJ49" s="769"/>
      <c r="DK49" s="770"/>
      <c r="DL49" s="768"/>
      <c r="DM49" s="769"/>
      <c r="DN49" s="769"/>
      <c r="DO49" s="769"/>
      <c r="DP49" s="770"/>
      <c r="DQ49" s="768"/>
      <c r="DR49" s="769"/>
      <c r="DS49" s="769"/>
      <c r="DT49" s="769"/>
      <c r="DU49" s="770"/>
      <c r="DV49" s="771"/>
      <c r="DW49" s="772"/>
      <c r="DX49" s="772"/>
      <c r="DY49" s="772"/>
      <c r="DZ49" s="773"/>
      <c r="EA49" s="235"/>
    </row>
    <row r="50" spans="1:131" s="236" customFormat="1" ht="26.25" customHeight="1" x14ac:dyDescent="0.2">
      <c r="A50" s="250">
        <v>23</v>
      </c>
      <c r="B50" s="742"/>
      <c r="C50" s="743"/>
      <c r="D50" s="743"/>
      <c r="E50" s="743"/>
      <c r="F50" s="743"/>
      <c r="G50" s="743"/>
      <c r="H50" s="743"/>
      <c r="I50" s="743"/>
      <c r="J50" s="743"/>
      <c r="K50" s="743"/>
      <c r="L50" s="743"/>
      <c r="M50" s="743"/>
      <c r="N50" s="743"/>
      <c r="O50" s="743"/>
      <c r="P50" s="744"/>
      <c r="Q50" s="828"/>
      <c r="R50" s="829"/>
      <c r="S50" s="829"/>
      <c r="T50" s="829"/>
      <c r="U50" s="829"/>
      <c r="V50" s="829"/>
      <c r="W50" s="829"/>
      <c r="X50" s="829"/>
      <c r="Y50" s="829"/>
      <c r="Z50" s="829"/>
      <c r="AA50" s="829"/>
      <c r="AB50" s="829"/>
      <c r="AC50" s="829"/>
      <c r="AD50" s="829"/>
      <c r="AE50" s="830"/>
      <c r="AF50" s="821"/>
      <c r="AG50" s="746"/>
      <c r="AH50" s="746"/>
      <c r="AI50" s="746"/>
      <c r="AJ50" s="822"/>
      <c r="AK50" s="831"/>
      <c r="AL50" s="829"/>
      <c r="AM50" s="829"/>
      <c r="AN50" s="829"/>
      <c r="AO50" s="829"/>
      <c r="AP50" s="829"/>
      <c r="AQ50" s="829"/>
      <c r="AR50" s="829"/>
      <c r="AS50" s="829"/>
      <c r="AT50" s="829"/>
      <c r="AU50" s="829"/>
      <c r="AV50" s="829"/>
      <c r="AW50" s="829"/>
      <c r="AX50" s="829"/>
      <c r="AY50" s="829"/>
      <c r="AZ50" s="832"/>
      <c r="BA50" s="832"/>
      <c r="BB50" s="832"/>
      <c r="BC50" s="832"/>
      <c r="BD50" s="832"/>
      <c r="BE50" s="823"/>
      <c r="BF50" s="823"/>
      <c r="BG50" s="823"/>
      <c r="BH50" s="823"/>
      <c r="BI50" s="824"/>
      <c r="BJ50" s="241"/>
      <c r="BK50" s="241"/>
      <c r="BL50" s="241"/>
      <c r="BM50" s="241"/>
      <c r="BN50" s="241"/>
      <c r="BO50" s="254"/>
      <c r="BP50" s="254"/>
      <c r="BQ50" s="251">
        <v>44</v>
      </c>
      <c r="BR50" s="252"/>
      <c r="BS50" s="755"/>
      <c r="BT50" s="756"/>
      <c r="BU50" s="756"/>
      <c r="BV50" s="756"/>
      <c r="BW50" s="756"/>
      <c r="BX50" s="756"/>
      <c r="BY50" s="756"/>
      <c r="BZ50" s="756"/>
      <c r="CA50" s="756"/>
      <c r="CB50" s="756"/>
      <c r="CC50" s="756"/>
      <c r="CD50" s="756"/>
      <c r="CE50" s="756"/>
      <c r="CF50" s="756"/>
      <c r="CG50" s="757"/>
      <c r="CH50" s="768"/>
      <c r="CI50" s="769"/>
      <c r="CJ50" s="769"/>
      <c r="CK50" s="769"/>
      <c r="CL50" s="770"/>
      <c r="CM50" s="768"/>
      <c r="CN50" s="769"/>
      <c r="CO50" s="769"/>
      <c r="CP50" s="769"/>
      <c r="CQ50" s="770"/>
      <c r="CR50" s="768"/>
      <c r="CS50" s="769"/>
      <c r="CT50" s="769"/>
      <c r="CU50" s="769"/>
      <c r="CV50" s="770"/>
      <c r="CW50" s="768"/>
      <c r="CX50" s="769"/>
      <c r="CY50" s="769"/>
      <c r="CZ50" s="769"/>
      <c r="DA50" s="770"/>
      <c r="DB50" s="768"/>
      <c r="DC50" s="769"/>
      <c r="DD50" s="769"/>
      <c r="DE50" s="769"/>
      <c r="DF50" s="770"/>
      <c r="DG50" s="768"/>
      <c r="DH50" s="769"/>
      <c r="DI50" s="769"/>
      <c r="DJ50" s="769"/>
      <c r="DK50" s="770"/>
      <c r="DL50" s="768"/>
      <c r="DM50" s="769"/>
      <c r="DN50" s="769"/>
      <c r="DO50" s="769"/>
      <c r="DP50" s="770"/>
      <c r="DQ50" s="768"/>
      <c r="DR50" s="769"/>
      <c r="DS50" s="769"/>
      <c r="DT50" s="769"/>
      <c r="DU50" s="770"/>
      <c r="DV50" s="771"/>
      <c r="DW50" s="772"/>
      <c r="DX50" s="772"/>
      <c r="DY50" s="772"/>
      <c r="DZ50" s="773"/>
      <c r="EA50" s="235"/>
    </row>
    <row r="51" spans="1:131" s="236" customFormat="1" ht="26.25" customHeight="1" x14ac:dyDescent="0.2">
      <c r="A51" s="250">
        <v>24</v>
      </c>
      <c r="B51" s="742"/>
      <c r="C51" s="743"/>
      <c r="D51" s="743"/>
      <c r="E51" s="743"/>
      <c r="F51" s="743"/>
      <c r="G51" s="743"/>
      <c r="H51" s="743"/>
      <c r="I51" s="743"/>
      <c r="J51" s="743"/>
      <c r="K51" s="743"/>
      <c r="L51" s="743"/>
      <c r="M51" s="743"/>
      <c r="N51" s="743"/>
      <c r="O51" s="743"/>
      <c r="P51" s="744"/>
      <c r="Q51" s="828"/>
      <c r="R51" s="829"/>
      <c r="S51" s="829"/>
      <c r="T51" s="829"/>
      <c r="U51" s="829"/>
      <c r="V51" s="829"/>
      <c r="W51" s="829"/>
      <c r="X51" s="829"/>
      <c r="Y51" s="829"/>
      <c r="Z51" s="829"/>
      <c r="AA51" s="829"/>
      <c r="AB51" s="829"/>
      <c r="AC51" s="829"/>
      <c r="AD51" s="829"/>
      <c r="AE51" s="830"/>
      <c r="AF51" s="821"/>
      <c r="AG51" s="746"/>
      <c r="AH51" s="746"/>
      <c r="AI51" s="746"/>
      <c r="AJ51" s="822"/>
      <c r="AK51" s="831"/>
      <c r="AL51" s="829"/>
      <c r="AM51" s="829"/>
      <c r="AN51" s="829"/>
      <c r="AO51" s="829"/>
      <c r="AP51" s="829"/>
      <c r="AQ51" s="829"/>
      <c r="AR51" s="829"/>
      <c r="AS51" s="829"/>
      <c r="AT51" s="829"/>
      <c r="AU51" s="829"/>
      <c r="AV51" s="829"/>
      <c r="AW51" s="829"/>
      <c r="AX51" s="829"/>
      <c r="AY51" s="829"/>
      <c r="AZ51" s="832"/>
      <c r="BA51" s="832"/>
      <c r="BB51" s="832"/>
      <c r="BC51" s="832"/>
      <c r="BD51" s="832"/>
      <c r="BE51" s="823"/>
      <c r="BF51" s="823"/>
      <c r="BG51" s="823"/>
      <c r="BH51" s="823"/>
      <c r="BI51" s="824"/>
      <c r="BJ51" s="241"/>
      <c r="BK51" s="241"/>
      <c r="BL51" s="241"/>
      <c r="BM51" s="241"/>
      <c r="BN51" s="241"/>
      <c r="BO51" s="254"/>
      <c r="BP51" s="254"/>
      <c r="BQ51" s="251">
        <v>45</v>
      </c>
      <c r="BR51" s="252"/>
      <c r="BS51" s="755"/>
      <c r="BT51" s="756"/>
      <c r="BU51" s="756"/>
      <c r="BV51" s="756"/>
      <c r="BW51" s="756"/>
      <c r="BX51" s="756"/>
      <c r="BY51" s="756"/>
      <c r="BZ51" s="756"/>
      <c r="CA51" s="756"/>
      <c r="CB51" s="756"/>
      <c r="CC51" s="756"/>
      <c r="CD51" s="756"/>
      <c r="CE51" s="756"/>
      <c r="CF51" s="756"/>
      <c r="CG51" s="757"/>
      <c r="CH51" s="768"/>
      <c r="CI51" s="769"/>
      <c r="CJ51" s="769"/>
      <c r="CK51" s="769"/>
      <c r="CL51" s="770"/>
      <c r="CM51" s="768"/>
      <c r="CN51" s="769"/>
      <c r="CO51" s="769"/>
      <c r="CP51" s="769"/>
      <c r="CQ51" s="770"/>
      <c r="CR51" s="768"/>
      <c r="CS51" s="769"/>
      <c r="CT51" s="769"/>
      <c r="CU51" s="769"/>
      <c r="CV51" s="770"/>
      <c r="CW51" s="768"/>
      <c r="CX51" s="769"/>
      <c r="CY51" s="769"/>
      <c r="CZ51" s="769"/>
      <c r="DA51" s="770"/>
      <c r="DB51" s="768"/>
      <c r="DC51" s="769"/>
      <c r="DD51" s="769"/>
      <c r="DE51" s="769"/>
      <c r="DF51" s="770"/>
      <c r="DG51" s="768"/>
      <c r="DH51" s="769"/>
      <c r="DI51" s="769"/>
      <c r="DJ51" s="769"/>
      <c r="DK51" s="770"/>
      <c r="DL51" s="768"/>
      <c r="DM51" s="769"/>
      <c r="DN51" s="769"/>
      <c r="DO51" s="769"/>
      <c r="DP51" s="770"/>
      <c r="DQ51" s="768"/>
      <c r="DR51" s="769"/>
      <c r="DS51" s="769"/>
      <c r="DT51" s="769"/>
      <c r="DU51" s="770"/>
      <c r="DV51" s="771"/>
      <c r="DW51" s="772"/>
      <c r="DX51" s="772"/>
      <c r="DY51" s="772"/>
      <c r="DZ51" s="773"/>
      <c r="EA51" s="235"/>
    </row>
    <row r="52" spans="1:131" s="236" customFormat="1" ht="26.25" customHeight="1" x14ac:dyDescent="0.2">
      <c r="A52" s="250">
        <v>25</v>
      </c>
      <c r="B52" s="742"/>
      <c r="C52" s="743"/>
      <c r="D52" s="743"/>
      <c r="E52" s="743"/>
      <c r="F52" s="743"/>
      <c r="G52" s="743"/>
      <c r="H52" s="743"/>
      <c r="I52" s="743"/>
      <c r="J52" s="743"/>
      <c r="K52" s="743"/>
      <c r="L52" s="743"/>
      <c r="M52" s="743"/>
      <c r="N52" s="743"/>
      <c r="O52" s="743"/>
      <c r="P52" s="744"/>
      <c r="Q52" s="828"/>
      <c r="R52" s="829"/>
      <c r="S52" s="829"/>
      <c r="T52" s="829"/>
      <c r="U52" s="829"/>
      <c r="V52" s="829"/>
      <c r="W52" s="829"/>
      <c r="X52" s="829"/>
      <c r="Y52" s="829"/>
      <c r="Z52" s="829"/>
      <c r="AA52" s="829"/>
      <c r="AB52" s="829"/>
      <c r="AC52" s="829"/>
      <c r="AD52" s="829"/>
      <c r="AE52" s="830"/>
      <c r="AF52" s="821"/>
      <c r="AG52" s="746"/>
      <c r="AH52" s="746"/>
      <c r="AI52" s="746"/>
      <c r="AJ52" s="822"/>
      <c r="AK52" s="831"/>
      <c r="AL52" s="829"/>
      <c r="AM52" s="829"/>
      <c r="AN52" s="829"/>
      <c r="AO52" s="829"/>
      <c r="AP52" s="829"/>
      <c r="AQ52" s="829"/>
      <c r="AR52" s="829"/>
      <c r="AS52" s="829"/>
      <c r="AT52" s="829"/>
      <c r="AU52" s="829"/>
      <c r="AV52" s="829"/>
      <c r="AW52" s="829"/>
      <c r="AX52" s="829"/>
      <c r="AY52" s="829"/>
      <c r="AZ52" s="832"/>
      <c r="BA52" s="832"/>
      <c r="BB52" s="832"/>
      <c r="BC52" s="832"/>
      <c r="BD52" s="832"/>
      <c r="BE52" s="823"/>
      <c r="BF52" s="823"/>
      <c r="BG52" s="823"/>
      <c r="BH52" s="823"/>
      <c r="BI52" s="824"/>
      <c r="BJ52" s="241"/>
      <c r="BK52" s="241"/>
      <c r="BL52" s="241"/>
      <c r="BM52" s="241"/>
      <c r="BN52" s="241"/>
      <c r="BO52" s="254"/>
      <c r="BP52" s="254"/>
      <c r="BQ52" s="251">
        <v>46</v>
      </c>
      <c r="BR52" s="252"/>
      <c r="BS52" s="755"/>
      <c r="BT52" s="756"/>
      <c r="BU52" s="756"/>
      <c r="BV52" s="756"/>
      <c r="BW52" s="756"/>
      <c r="BX52" s="756"/>
      <c r="BY52" s="756"/>
      <c r="BZ52" s="756"/>
      <c r="CA52" s="756"/>
      <c r="CB52" s="756"/>
      <c r="CC52" s="756"/>
      <c r="CD52" s="756"/>
      <c r="CE52" s="756"/>
      <c r="CF52" s="756"/>
      <c r="CG52" s="757"/>
      <c r="CH52" s="768"/>
      <c r="CI52" s="769"/>
      <c r="CJ52" s="769"/>
      <c r="CK52" s="769"/>
      <c r="CL52" s="770"/>
      <c r="CM52" s="768"/>
      <c r="CN52" s="769"/>
      <c r="CO52" s="769"/>
      <c r="CP52" s="769"/>
      <c r="CQ52" s="770"/>
      <c r="CR52" s="768"/>
      <c r="CS52" s="769"/>
      <c r="CT52" s="769"/>
      <c r="CU52" s="769"/>
      <c r="CV52" s="770"/>
      <c r="CW52" s="768"/>
      <c r="CX52" s="769"/>
      <c r="CY52" s="769"/>
      <c r="CZ52" s="769"/>
      <c r="DA52" s="770"/>
      <c r="DB52" s="768"/>
      <c r="DC52" s="769"/>
      <c r="DD52" s="769"/>
      <c r="DE52" s="769"/>
      <c r="DF52" s="770"/>
      <c r="DG52" s="768"/>
      <c r="DH52" s="769"/>
      <c r="DI52" s="769"/>
      <c r="DJ52" s="769"/>
      <c r="DK52" s="770"/>
      <c r="DL52" s="768"/>
      <c r="DM52" s="769"/>
      <c r="DN52" s="769"/>
      <c r="DO52" s="769"/>
      <c r="DP52" s="770"/>
      <c r="DQ52" s="768"/>
      <c r="DR52" s="769"/>
      <c r="DS52" s="769"/>
      <c r="DT52" s="769"/>
      <c r="DU52" s="770"/>
      <c r="DV52" s="771"/>
      <c r="DW52" s="772"/>
      <c r="DX52" s="772"/>
      <c r="DY52" s="772"/>
      <c r="DZ52" s="773"/>
      <c r="EA52" s="235"/>
    </row>
    <row r="53" spans="1:131" s="236" customFormat="1" ht="26.25" customHeight="1" x14ac:dyDescent="0.2">
      <c r="A53" s="250">
        <v>26</v>
      </c>
      <c r="B53" s="742"/>
      <c r="C53" s="743"/>
      <c r="D53" s="743"/>
      <c r="E53" s="743"/>
      <c r="F53" s="743"/>
      <c r="G53" s="743"/>
      <c r="H53" s="743"/>
      <c r="I53" s="743"/>
      <c r="J53" s="743"/>
      <c r="K53" s="743"/>
      <c r="L53" s="743"/>
      <c r="M53" s="743"/>
      <c r="N53" s="743"/>
      <c r="O53" s="743"/>
      <c r="P53" s="744"/>
      <c r="Q53" s="828"/>
      <c r="R53" s="829"/>
      <c r="S53" s="829"/>
      <c r="T53" s="829"/>
      <c r="U53" s="829"/>
      <c r="V53" s="829"/>
      <c r="W53" s="829"/>
      <c r="X53" s="829"/>
      <c r="Y53" s="829"/>
      <c r="Z53" s="829"/>
      <c r="AA53" s="829"/>
      <c r="AB53" s="829"/>
      <c r="AC53" s="829"/>
      <c r="AD53" s="829"/>
      <c r="AE53" s="830"/>
      <c r="AF53" s="821"/>
      <c r="AG53" s="746"/>
      <c r="AH53" s="746"/>
      <c r="AI53" s="746"/>
      <c r="AJ53" s="822"/>
      <c r="AK53" s="831"/>
      <c r="AL53" s="829"/>
      <c r="AM53" s="829"/>
      <c r="AN53" s="829"/>
      <c r="AO53" s="829"/>
      <c r="AP53" s="829"/>
      <c r="AQ53" s="829"/>
      <c r="AR53" s="829"/>
      <c r="AS53" s="829"/>
      <c r="AT53" s="829"/>
      <c r="AU53" s="829"/>
      <c r="AV53" s="829"/>
      <c r="AW53" s="829"/>
      <c r="AX53" s="829"/>
      <c r="AY53" s="829"/>
      <c r="AZ53" s="832"/>
      <c r="BA53" s="832"/>
      <c r="BB53" s="832"/>
      <c r="BC53" s="832"/>
      <c r="BD53" s="832"/>
      <c r="BE53" s="823"/>
      <c r="BF53" s="823"/>
      <c r="BG53" s="823"/>
      <c r="BH53" s="823"/>
      <c r="BI53" s="824"/>
      <c r="BJ53" s="241"/>
      <c r="BK53" s="241"/>
      <c r="BL53" s="241"/>
      <c r="BM53" s="241"/>
      <c r="BN53" s="241"/>
      <c r="BO53" s="254"/>
      <c r="BP53" s="254"/>
      <c r="BQ53" s="251">
        <v>47</v>
      </c>
      <c r="BR53" s="252"/>
      <c r="BS53" s="755"/>
      <c r="BT53" s="756"/>
      <c r="BU53" s="756"/>
      <c r="BV53" s="756"/>
      <c r="BW53" s="756"/>
      <c r="BX53" s="756"/>
      <c r="BY53" s="756"/>
      <c r="BZ53" s="756"/>
      <c r="CA53" s="756"/>
      <c r="CB53" s="756"/>
      <c r="CC53" s="756"/>
      <c r="CD53" s="756"/>
      <c r="CE53" s="756"/>
      <c r="CF53" s="756"/>
      <c r="CG53" s="757"/>
      <c r="CH53" s="768"/>
      <c r="CI53" s="769"/>
      <c r="CJ53" s="769"/>
      <c r="CK53" s="769"/>
      <c r="CL53" s="770"/>
      <c r="CM53" s="768"/>
      <c r="CN53" s="769"/>
      <c r="CO53" s="769"/>
      <c r="CP53" s="769"/>
      <c r="CQ53" s="770"/>
      <c r="CR53" s="768"/>
      <c r="CS53" s="769"/>
      <c r="CT53" s="769"/>
      <c r="CU53" s="769"/>
      <c r="CV53" s="770"/>
      <c r="CW53" s="768"/>
      <c r="CX53" s="769"/>
      <c r="CY53" s="769"/>
      <c r="CZ53" s="769"/>
      <c r="DA53" s="770"/>
      <c r="DB53" s="768"/>
      <c r="DC53" s="769"/>
      <c r="DD53" s="769"/>
      <c r="DE53" s="769"/>
      <c r="DF53" s="770"/>
      <c r="DG53" s="768"/>
      <c r="DH53" s="769"/>
      <c r="DI53" s="769"/>
      <c r="DJ53" s="769"/>
      <c r="DK53" s="770"/>
      <c r="DL53" s="768"/>
      <c r="DM53" s="769"/>
      <c r="DN53" s="769"/>
      <c r="DO53" s="769"/>
      <c r="DP53" s="770"/>
      <c r="DQ53" s="768"/>
      <c r="DR53" s="769"/>
      <c r="DS53" s="769"/>
      <c r="DT53" s="769"/>
      <c r="DU53" s="770"/>
      <c r="DV53" s="771"/>
      <c r="DW53" s="772"/>
      <c r="DX53" s="772"/>
      <c r="DY53" s="772"/>
      <c r="DZ53" s="773"/>
      <c r="EA53" s="235"/>
    </row>
    <row r="54" spans="1:131" s="236" customFormat="1" ht="26.25" customHeight="1" x14ac:dyDescent="0.2">
      <c r="A54" s="250">
        <v>27</v>
      </c>
      <c r="B54" s="742"/>
      <c r="C54" s="743"/>
      <c r="D54" s="743"/>
      <c r="E54" s="743"/>
      <c r="F54" s="743"/>
      <c r="G54" s="743"/>
      <c r="H54" s="743"/>
      <c r="I54" s="743"/>
      <c r="J54" s="743"/>
      <c r="K54" s="743"/>
      <c r="L54" s="743"/>
      <c r="M54" s="743"/>
      <c r="N54" s="743"/>
      <c r="O54" s="743"/>
      <c r="P54" s="744"/>
      <c r="Q54" s="828"/>
      <c r="R54" s="829"/>
      <c r="S54" s="829"/>
      <c r="T54" s="829"/>
      <c r="U54" s="829"/>
      <c r="V54" s="829"/>
      <c r="W54" s="829"/>
      <c r="X54" s="829"/>
      <c r="Y54" s="829"/>
      <c r="Z54" s="829"/>
      <c r="AA54" s="829"/>
      <c r="AB54" s="829"/>
      <c r="AC54" s="829"/>
      <c r="AD54" s="829"/>
      <c r="AE54" s="830"/>
      <c r="AF54" s="821"/>
      <c r="AG54" s="746"/>
      <c r="AH54" s="746"/>
      <c r="AI54" s="746"/>
      <c r="AJ54" s="822"/>
      <c r="AK54" s="831"/>
      <c r="AL54" s="829"/>
      <c r="AM54" s="829"/>
      <c r="AN54" s="829"/>
      <c r="AO54" s="829"/>
      <c r="AP54" s="829"/>
      <c r="AQ54" s="829"/>
      <c r="AR54" s="829"/>
      <c r="AS54" s="829"/>
      <c r="AT54" s="829"/>
      <c r="AU54" s="829"/>
      <c r="AV54" s="829"/>
      <c r="AW54" s="829"/>
      <c r="AX54" s="829"/>
      <c r="AY54" s="829"/>
      <c r="AZ54" s="832"/>
      <c r="BA54" s="832"/>
      <c r="BB54" s="832"/>
      <c r="BC54" s="832"/>
      <c r="BD54" s="832"/>
      <c r="BE54" s="823"/>
      <c r="BF54" s="823"/>
      <c r="BG54" s="823"/>
      <c r="BH54" s="823"/>
      <c r="BI54" s="824"/>
      <c r="BJ54" s="241"/>
      <c r="BK54" s="241"/>
      <c r="BL54" s="241"/>
      <c r="BM54" s="241"/>
      <c r="BN54" s="241"/>
      <c r="BO54" s="254"/>
      <c r="BP54" s="254"/>
      <c r="BQ54" s="251">
        <v>48</v>
      </c>
      <c r="BR54" s="252"/>
      <c r="BS54" s="755"/>
      <c r="BT54" s="756"/>
      <c r="BU54" s="756"/>
      <c r="BV54" s="756"/>
      <c r="BW54" s="756"/>
      <c r="BX54" s="756"/>
      <c r="BY54" s="756"/>
      <c r="BZ54" s="756"/>
      <c r="CA54" s="756"/>
      <c r="CB54" s="756"/>
      <c r="CC54" s="756"/>
      <c r="CD54" s="756"/>
      <c r="CE54" s="756"/>
      <c r="CF54" s="756"/>
      <c r="CG54" s="757"/>
      <c r="CH54" s="768"/>
      <c r="CI54" s="769"/>
      <c r="CJ54" s="769"/>
      <c r="CK54" s="769"/>
      <c r="CL54" s="770"/>
      <c r="CM54" s="768"/>
      <c r="CN54" s="769"/>
      <c r="CO54" s="769"/>
      <c r="CP54" s="769"/>
      <c r="CQ54" s="770"/>
      <c r="CR54" s="768"/>
      <c r="CS54" s="769"/>
      <c r="CT54" s="769"/>
      <c r="CU54" s="769"/>
      <c r="CV54" s="770"/>
      <c r="CW54" s="768"/>
      <c r="CX54" s="769"/>
      <c r="CY54" s="769"/>
      <c r="CZ54" s="769"/>
      <c r="DA54" s="770"/>
      <c r="DB54" s="768"/>
      <c r="DC54" s="769"/>
      <c r="DD54" s="769"/>
      <c r="DE54" s="769"/>
      <c r="DF54" s="770"/>
      <c r="DG54" s="768"/>
      <c r="DH54" s="769"/>
      <c r="DI54" s="769"/>
      <c r="DJ54" s="769"/>
      <c r="DK54" s="770"/>
      <c r="DL54" s="768"/>
      <c r="DM54" s="769"/>
      <c r="DN54" s="769"/>
      <c r="DO54" s="769"/>
      <c r="DP54" s="770"/>
      <c r="DQ54" s="768"/>
      <c r="DR54" s="769"/>
      <c r="DS54" s="769"/>
      <c r="DT54" s="769"/>
      <c r="DU54" s="770"/>
      <c r="DV54" s="771"/>
      <c r="DW54" s="772"/>
      <c r="DX54" s="772"/>
      <c r="DY54" s="772"/>
      <c r="DZ54" s="773"/>
      <c r="EA54" s="235"/>
    </row>
    <row r="55" spans="1:131" s="236" customFormat="1" ht="26.25" customHeight="1" x14ac:dyDescent="0.2">
      <c r="A55" s="250">
        <v>28</v>
      </c>
      <c r="B55" s="742"/>
      <c r="C55" s="743"/>
      <c r="D55" s="743"/>
      <c r="E55" s="743"/>
      <c r="F55" s="743"/>
      <c r="G55" s="743"/>
      <c r="H55" s="743"/>
      <c r="I55" s="743"/>
      <c r="J55" s="743"/>
      <c r="K55" s="743"/>
      <c r="L55" s="743"/>
      <c r="M55" s="743"/>
      <c r="N55" s="743"/>
      <c r="O55" s="743"/>
      <c r="P55" s="744"/>
      <c r="Q55" s="828"/>
      <c r="R55" s="829"/>
      <c r="S55" s="829"/>
      <c r="T55" s="829"/>
      <c r="U55" s="829"/>
      <c r="V55" s="829"/>
      <c r="W55" s="829"/>
      <c r="X55" s="829"/>
      <c r="Y55" s="829"/>
      <c r="Z55" s="829"/>
      <c r="AA55" s="829"/>
      <c r="AB55" s="829"/>
      <c r="AC55" s="829"/>
      <c r="AD55" s="829"/>
      <c r="AE55" s="830"/>
      <c r="AF55" s="821"/>
      <c r="AG55" s="746"/>
      <c r="AH55" s="746"/>
      <c r="AI55" s="746"/>
      <c r="AJ55" s="822"/>
      <c r="AK55" s="831"/>
      <c r="AL55" s="829"/>
      <c r="AM55" s="829"/>
      <c r="AN55" s="829"/>
      <c r="AO55" s="829"/>
      <c r="AP55" s="829"/>
      <c r="AQ55" s="829"/>
      <c r="AR55" s="829"/>
      <c r="AS55" s="829"/>
      <c r="AT55" s="829"/>
      <c r="AU55" s="829"/>
      <c r="AV55" s="829"/>
      <c r="AW55" s="829"/>
      <c r="AX55" s="829"/>
      <c r="AY55" s="829"/>
      <c r="AZ55" s="832"/>
      <c r="BA55" s="832"/>
      <c r="BB55" s="832"/>
      <c r="BC55" s="832"/>
      <c r="BD55" s="832"/>
      <c r="BE55" s="823"/>
      <c r="BF55" s="823"/>
      <c r="BG55" s="823"/>
      <c r="BH55" s="823"/>
      <c r="BI55" s="824"/>
      <c r="BJ55" s="241"/>
      <c r="BK55" s="241"/>
      <c r="BL55" s="241"/>
      <c r="BM55" s="241"/>
      <c r="BN55" s="241"/>
      <c r="BO55" s="254"/>
      <c r="BP55" s="254"/>
      <c r="BQ55" s="251">
        <v>49</v>
      </c>
      <c r="BR55" s="252"/>
      <c r="BS55" s="755"/>
      <c r="BT55" s="756"/>
      <c r="BU55" s="756"/>
      <c r="BV55" s="756"/>
      <c r="BW55" s="756"/>
      <c r="BX55" s="756"/>
      <c r="BY55" s="756"/>
      <c r="BZ55" s="756"/>
      <c r="CA55" s="756"/>
      <c r="CB55" s="756"/>
      <c r="CC55" s="756"/>
      <c r="CD55" s="756"/>
      <c r="CE55" s="756"/>
      <c r="CF55" s="756"/>
      <c r="CG55" s="757"/>
      <c r="CH55" s="768"/>
      <c r="CI55" s="769"/>
      <c r="CJ55" s="769"/>
      <c r="CK55" s="769"/>
      <c r="CL55" s="770"/>
      <c r="CM55" s="768"/>
      <c r="CN55" s="769"/>
      <c r="CO55" s="769"/>
      <c r="CP55" s="769"/>
      <c r="CQ55" s="770"/>
      <c r="CR55" s="768"/>
      <c r="CS55" s="769"/>
      <c r="CT55" s="769"/>
      <c r="CU55" s="769"/>
      <c r="CV55" s="770"/>
      <c r="CW55" s="768"/>
      <c r="CX55" s="769"/>
      <c r="CY55" s="769"/>
      <c r="CZ55" s="769"/>
      <c r="DA55" s="770"/>
      <c r="DB55" s="768"/>
      <c r="DC55" s="769"/>
      <c r="DD55" s="769"/>
      <c r="DE55" s="769"/>
      <c r="DF55" s="770"/>
      <c r="DG55" s="768"/>
      <c r="DH55" s="769"/>
      <c r="DI55" s="769"/>
      <c r="DJ55" s="769"/>
      <c r="DK55" s="770"/>
      <c r="DL55" s="768"/>
      <c r="DM55" s="769"/>
      <c r="DN55" s="769"/>
      <c r="DO55" s="769"/>
      <c r="DP55" s="770"/>
      <c r="DQ55" s="768"/>
      <c r="DR55" s="769"/>
      <c r="DS55" s="769"/>
      <c r="DT55" s="769"/>
      <c r="DU55" s="770"/>
      <c r="DV55" s="771"/>
      <c r="DW55" s="772"/>
      <c r="DX55" s="772"/>
      <c r="DY55" s="772"/>
      <c r="DZ55" s="773"/>
      <c r="EA55" s="235"/>
    </row>
    <row r="56" spans="1:131" s="236" customFormat="1" ht="26.25" customHeight="1" x14ac:dyDescent="0.2">
      <c r="A56" s="250">
        <v>29</v>
      </c>
      <c r="B56" s="742"/>
      <c r="C56" s="743"/>
      <c r="D56" s="743"/>
      <c r="E56" s="743"/>
      <c r="F56" s="743"/>
      <c r="G56" s="743"/>
      <c r="H56" s="743"/>
      <c r="I56" s="743"/>
      <c r="J56" s="743"/>
      <c r="K56" s="743"/>
      <c r="L56" s="743"/>
      <c r="M56" s="743"/>
      <c r="N56" s="743"/>
      <c r="O56" s="743"/>
      <c r="P56" s="744"/>
      <c r="Q56" s="828"/>
      <c r="R56" s="829"/>
      <c r="S56" s="829"/>
      <c r="T56" s="829"/>
      <c r="U56" s="829"/>
      <c r="V56" s="829"/>
      <c r="W56" s="829"/>
      <c r="X56" s="829"/>
      <c r="Y56" s="829"/>
      <c r="Z56" s="829"/>
      <c r="AA56" s="829"/>
      <c r="AB56" s="829"/>
      <c r="AC56" s="829"/>
      <c r="AD56" s="829"/>
      <c r="AE56" s="830"/>
      <c r="AF56" s="821"/>
      <c r="AG56" s="746"/>
      <c r="AH56" s="746"/>
      <c r="AI56" s="746"/>
      <c r="AJ56" s="822"/>
      <c r="AK56" s="831"/>
      <c r="AL56" s="829"/>
      <c r="AM56" s="829"/>
      <c r="AN56" s="829"/>
      <c r="AO56" s="829"/>
      <c r="AP56" s="829"/>
      <c r="AQ56" s="829"/>
      <c r="AR56" s="829"/>
      <c r="AS56" s="829"/>
      <c r="AT56" s="829"/>
      <c r="AU56" s="829"/>
      <c r="AV56" s="829"/>
      <c r="AW56" s="829"/>
      <c r="AX56" s="829"/>
      <c r="AY56" s="829"/>
      <c r="AZ56" s="832"/>
      <c r="BA56" s="832"/>
      <c r="BB56" s="832"/>
      <c r="BC56" s="832"/>
      <c r="BD56" s="832"/>
      <c r="BE56" s="823"/>
      <c r="BF56" s="823"/>
      <c r="BG56" s="823"/>
      <c r="BH56" s="823"/>
      <c r="BI56" s="824"/>
      <c r="BJ56" s="241"/>
      <c r="BK56" s="241"/>
      <c r="BL56" s="241"/>
      <c r="BM56" s="241"/>
      <c r="BN56" s="241"/>
      <c r="BO56" s="254"/>
      <c r="BP56" s="254"/>
      <c r="BQ56" s="251">
        <v>50</v>
      </c>
      <c r="BR56" s="252"/>
      <c r="BS56" s="755"/>
      <c r="BT56" s="756"/>
      <c r="BU56" s="756"/>
      <c r="BV56" s="756"/>
      <c r="BW56" s="756"/>
      <c r="BX56" s="756"/>
      <c r="BY56" s="756"/>
      <c r="BZ56" s="756"/>
      <c r="CA56" s="756"/>
      <c r="CB56" s="756"/>
      <c r="CC56" s="756"/>
      <c r="CD56" s="756"/>
      <c r="CE56" s="756"/>
      <c r="CF56" s="756"/>
      <c r="CG56" s="757"/>
      <c r="CH56" s="768"/>
      <c r="CI56" s="769"/>
      <c r="CJ56" s="769"/>
      <c r="CK56" s="769"/>
      <c r="CL56" s="770"/>
      <c r="CM56" s="768"/>
      <c r="CN56" s="769"/>
      <c r="CO56" s="769"/>
      <c r="CP56" s="769"/>
      <c r="CQ56" s="770"/>
      <c r="CR56" s="768"/>
      <c r="CS56" s="769"/>
      <c r="CT56" s="769"/>
      <c r="CU56" s="769"/>
      <c r="CV56" s="770"/>
      <c r="CW56" s="768"/>
      <c r="CX56" s="769"/>
      <c r="CY56" s="769"/>
      <c r="CZ56" s="769"/>
      <c r="DA56" s="770"/>
      <c r="DB56" s="768"/>
      <c r="DC56" s="769"/>
      <c r="DD56" s="769"/>
      <c r="DE56" s="769"/>
      <c r="DF56" s="770"/>
      <c r="DG56" s="768"/>
      <c r="DH56" s="769"/>
      <c r="DI56" s="769"/>
      <c r="DJ56" s="769"/>
      <c r="DK56" s="770"/>
      <c r="DL56" s="768"/>
      <c r="DM56" s="769"/>
      <c r="DN56" s="769"/>
      <c r="DO56" s="769"/>
      <c r="DP56" s="770"/>
      <c r="DQ56" s="768"/>
      <c r="DR56" s="769"/>
      <c r="DS56" s="769"/>
      <c r="DT56" s="769"/>
      <c r="DU56" s="770"/>
      <c r="DV56" s="771"/>
      <c r="DW56" s="772"/>
      <c r="DX56" s="772"/>
      <c r="DY56" s="772"/>
      <c r="DZ56" s="773"/>
      <c r="EA56" s="235"/>
    </row>
    <row r="57" spans="1:131" s="236" customFormat="1" ht="26.25" customHeight="1" x14ac:dyDescent="0.2">
      <c r="A57" s="250">
        <v>30</v>
      </c>
      <c r="B57" s="742"/>
      <c r="C57" s="743"/>
      <c r="D57" s="743"/>
      <c r="E57" s="743"/>
      <c r="F57" s="743"/>
      <c r="G57" s="743"/>
      <c r="H57" s="743"/>
      <c r="I57" s="743"/>
      <c r="J57" s="743"/>
      <c r="K57" s="743"/>
      <c r="L57" s="743"/>
      <c r="M57" s="743"/>
      <c r="N57" s="743"/>
      <c r="O57" s="743"/>
      <c r="P57" s="744"/>
      <c r="Q57" s="828"/>
      <c r="R57" s="829"/>
      <c r="S57" s="829"/>
      <c r="T57" s="829"/>
      <c r="U57" s="829"/>
      <c r="V57" s="829"/>
      <c r="W57" s="829"/>
      <c r="X57" s="829"/>
      <c r="Y57" s="829"/>
      <c r="Z57" s="829"/>
      <c r="AA57" s="829"/>
      <c r="AB57" s="829"/>
      <c r="AC57" s="829"/>
      <c r="AD57" s="829"/>
      <c r="AE57" s="830"/>
      <c r="AF57" s="821"/>
      <c r="AG57" s="746"/>
      <c r="AH57" s="746"/>
      <c r="AI57" s="746"/>
      <c r="AJ57" s="822"/>
      <c r="AK57" s="831"/>
      <c r="AL57" s="829"/>
      <c r="AM57" s="829"/>
      <c r="AN57" s="829"/>
      <c r="AO57" s="829"/>
      <c r="AP57" s="829"/>
      <c r="AQ57" s="829"/>
      <c r="AR57" s="829"/>
      <c r="AS57" s="829"/>
      <c r="AT57" s="829"/>
      <c r="AU57" s="829"/>
      <c r="AV57" s="829"/>
      <c r="AW57" s="829"/>
      <c r="AX57" s="829"/>
      <c r="AY57" s="829"/>
      <c r="AZ57" s="832"/>
      <c r="BA57" s="832"/>
      <c r="BB57" s="832"/>
      <c r="BC57" s="832"/>
      <c r="BD57" s="832"/>
      <c r="BE57" s="823"/>
      <c r="BF57" s="823"/>
      <c r="BG57" s="823"/>
      <c r="BH57" s="823"/>
      <c r="BI57" s="824"/>
      <c r="BJ57" s="241"/>
      <c r="BK57" s="241"/>
      <c r="BL57" s="241"/>
      <c r="BM57" s="241"/>
      <c r="BN57" s="241"/>
      <c r="BO57" s="254"/>
      <c r="BP57" s="254"/>
      <c r="BQ57" s="251">
        <v>51</v>
      </c>
      <c r="BR57" s="252"/>
      <c r="BS57" s="755"/>
      <c r="BT57" s="756"/>
      <c r="BU57" s="756"/>
      <c r="BV57" s="756"/>
      <c r="BW57" s="756"/>
      <c r="BX57" s="756"/>
      <c r="BY57" s="756"/>
      <c r="BZ57" s="756"/>
      <c r="CA57" s="756"/>
      <c r="CB57" s="756"/>
      <c r="CC57" s="756"/>
      <c r="CD57" s="756"/>
      <c r="CE57" s="756"/>
      <c r="CF57" s="756"/>
      <c r="CG57" s="757"/>
      <c r="CH57" s="768"/>
      <c r="CI57" s="769"/>
      <c r="CJ57" s="769"/>
      <c r="CK57" s="769"/>
      <c r="CL57" s="770"/>
      <c r="CM57" s="768"/>
      <c r="CN57" s="769"/>
      <c r="CO57" s="769"/>
      <c r="CP57" s="769"/>
      <c r="CQ57" s="770"/>
      <c r="CR57" s="768"/>
      <c r="CS57" s="769"/>
      <c r="CT57" s="769"/>
      <c r="CU57" s="769"/>
      <c r="CV57" s="770"/>
      <c r="CW57" s="768"/>
      <c r="CX57" s="769"/>
      <c r="CY57" s="769"/>
      <c r="CZ57" s="769"/>
      <c r="DA57" s="770"/>
      <c r="DB57" s="768"/>
      <c r="DC57" s="769"/>
      <c r="DD57" s="769"/>
      <c r="DE57" s="769"/>
      <c r="DF57" s="770"/>
      <c r="DG57" s="768"/>
      <c r="DH57" s="769"/>
      <c r="DI57" s="769"/>
      <c r="DJ57" s="769"/>
      <c r="DK57" s="770"/>
      <c r="DL57" s="768"/>
      <c r="DM57" s="769"/>
      <c r="DN57" s="769"/>
      <c r="DO57" s="769"/>
      <c r="DP57" s="770"/>
      <c r="DQ57" s="768"/>
      <c r="DR57" s="769"/>
      <c r="DS57" s="769"/>
      <c r="DT57" s="769"/>
      <c r="DU57" s="770"/>
      <c r="DV57" s="771"/>
      <c r="DW57" s="772"/>
      <c r="DX57" s="772"/>
      <c r="DY57" s="772"/>
      <c r="DZ57" s="773"/>
      <c r="EA57" s="235"/>
    </row>
    <row r="58" spans="1:131" s="236" customFormat="1" ht="26.25" customHeight="1" x14ac:dyDescent="0.2">
      <c r="A58" s="250">
        <v>31</v>
      </c>
      <c r="B58" s="742"/>
      <c r="C58" s="743"/>
      <c r="D58" s="743"/>
      <c r="E58" s="743"/>
      <c r="F58" s="743"/>
      <c r="G58" s="743"/>
      <c r="H58" s="743"/>
      <c r="I58" s="743"/>
      <c r="J58" s="743"/>
      <c r="K58" s="743"/>
      <c r="L58" s="743"/>
      <c r="M58" s="743"/>
      <c r="N58" s="743"/>
      <c r="O58" s="743"/>
      <c r="P58" s="744"/>
      <c r="Q58" s="828"/>
      <c r="R58" s="829"/>
      <c r="S58" s="829"/>
      <c r="T58" s="829"/>
      <c r="U58" s="829"/>
      <c r="V58" s="829"/>
      <c r="W58" s="829"/>
      <c r="X58" s="829"/>
      <c r="Y58" s="829"/>
      <c r="Z58" s="829"/>
      <c r="AA58" s="829"/>
      <c r="AB58" s="829"/>
      <c r="AC58" s="829"/>
      <c r="AD58" s="829"/>
      <c r="AE58" s="830"/>
      <c r="AF58" s="821"/>
      <c r="AG58" s="746"/>
      <c r="AH58" s="746"/>
      <c r="AI58" s="746"/>
      <c r="AJ58" s="822"/>
      <c r="AK58" s="831"/>
      <c r="AL58" s="829"/>
      <c r="AM58" s="829"/>
      <c r="AN58" s="829"/>
      <c r="AO58" s="829"/>
      <c r="AP58" s="829"/>
      <c r="AQ58" s="829"/>
      <c r="AR58" s="829"/>
      <c r="AS58" s="829"/>
      <c r="AT58" s="829"/>
      <c r="AU58" s="829"/>
      <c r="AV58" s="829"/>
      <c r="AW58" s="829"/>
      <c r="AX58" s="829"/>
      <c r="AY58" s="829"/>
      <c r="AZ58" s="832"/>
      <c r="BA58" s="832"/>
      <c r="BB58" s="832"/>
      <c r="BC58" s="832"/>
      <c r="BD58" s="832"/>
      <c r="BE58" s="823"/>
      <c r="BF58" s="823"/>
      <c r="BG58" s="823"/>
      <c r="BH58" s="823"/>
      <c r="BI58" s="824"/>
      <c r="BJ58" s="241"/>
      <c r="BK58" s="241"/>
      <c r="BL58" s="241"/>
      <c r="BM58" s="241"/>
      <c r="BN58" s="241"/>
      <c r="BO58" s="254"/>
      <c r="BP58" s="254"/>
      <c r="BQ58" s="251">
        <v>52</v>
      </c>
      <c r="BR58" s="252"/>
      <c r="BS58" s="755"/>
      <c r="BT58" s="756"/>
      <c r="BU58" s="756"/>
      <c r="BV58" s="756"/>
      <c r="BW58" s="756"/>
      <c r="BX58" s="756"/>
      <c r="BY58" s="756"/>
      <c r="BZ58" s="756"/>
      <c r="CA58" s="756"/>
      <c r="CB58" s="756"/>
      <c r="CC58" s="756"/>
      <c r="CD58" s="756"/>
      <c r="CE58" s="756"/>
      <c r="CF58" s="756"/>
      <c r="CG58" s="757"/>
      <c r="CH58" s="768"/>
      <c r="CI58" s="769"/>
      <c r="CJ58" s="769"/>
      <c r="CK58" s="769"/>
      <c r="CL58" s="770"/>
      <c r="CM58" s="768"/>
      <c r="CN58" s="769"/>
      <c r="CO58" s="769"/>
      <c r="CP58" s="769"/>
      <c r="CQ58" s="770"/>
      <c r="CR58" s="768"/>
      <c r="CS58" s="769"/>
      <c r="CT58" s="769"/>
      <c r="CU58" s="769"/>
      <c r="CV58" s="770"/>
      <c r="CW58" s="768"/>
      <c r="CX58" s="769"/>
      <c r="CY58" s="769"/>
      <c r="CZ58" s="769"/>
      <c r="DA58" s="770"/>
      <c r="DB58" s="768"/>
      <c r="DC58" s="769"/>
      <c r="DD58" s="769"/>
      <c r="DE58" s="769"/>
      <c r="DF58" s="770"/>
      <c r="DG58" s="768"/>
      <c r="DH58" s="769"/>
      <c r="DI58" s="769"/>
      <c r="DJ58" s="769"/>
      <c r="DK58" s="770"/>
      <c r="DL58" s="768"/>
      <c r="DM58" s="769"/>
      <c r="DN58" s="769"/>
      <c r="DO58" s="769"/>
      <c r="DP58" s="770"/>
      <c r="DQ58" s="768"/>
      <c r="DR58" s="769"/>
      <c r="DS58" s="769"/>
      <c r="DT58" s="769"/>
      <c r="DU58" s="770"/>
      <c r="DV58" s="771"/>
      <c r="DW58" s="772"/>
      <c r="DX58" s="772"/>
      <c r="DY58" s="772"/>
      <c r="DZ58" s="773"/>
      <c r="EA58" s="235"/>
    </row>
    <row r="59" spans="1:131" s="236" customFormat="1" ht="26.25" customHeight="1" x14ac:dyDescent="0.2">
      <c r="A59" s="250">
        <v>32</v>
      </c>
      <c r="B59" s="742"/>
      <c r="C59" s="743"/>
      <c r="D59" s="743"/>
      <c r="E59" s="743"/>
      <c r="F59" s="743"/>
      <c r="G59" s="743"/>
      <c r="H59" s="743"/>
      <c r="I59" s="743"/>
      <c r="J59" s="743"/>
      <c r="K59" s="743"/>
      <c r="L59" s="743"/>
      <c r="M59" s="743"/>
      <c r="N59" s="743"/>
      <c r="O59" s="743"/>
      <c r="P59" s="744"/>
      <c r="Q59" s="828"/>
      <c r="R59" s="829"/>
      <c r="S59" s="829"/>
      <c r="T59" s="829"/>
      <c r="U59" s="829"/>
      <c r="V59" s="829"/>
      <c r="W59" s="829"/>
      <c r="X59" s="829"/>
      <c r="Y59" s="829"/>
      <c r="Z59" s="829"/>
      <c r="AA59" s="829"/>
      <c r="AB59" s="829"/>
      <c r="AC59" s="829"/>
      <c r="AD59" s="829"/>
      <c r="AE59" s="830"/>
      <c r="AF59" s="821"/>
      <c r="AG59" s="746"/>
      <c r="AH59" s="746"/>
      <c r="AI59" s="746"/>
      <c r="AJ59" s="822"/>
      <c r="AK59" s="831"/>
      <c r="AL59" s="829"/>
      <c r="AM59" s="829"/>
      <c r="AN59" s="829"/>
      <c r="AO59" s="829"/>
      <c r="AP59" s="829"/>
      <c r="AQ59" s="829"/>
      <c r="AR59" s="829"/>
      <c r="AS59" s="829"/>
      <c r="AT59" s="829"/>
      <c r="AU59" s="829"/>
      <c r="AV59" s="829"/>
      <c r="AW59" s="829"/>
      <c r="AX59" s="829"/>
      <c r="AY59" s="829"/>
      <c r="AZ59" s="832"/>
      <c r="BA59" s="832"/>
      <c r="BB59" s="832"/>
      <c r="BC59" s="832"/>
      <c r="BD59" s="832"/>
      <c r="BE59" s="823"/>
      <c r="BF59" s="823"/>
      <c r="BG59" s="823"/>
      <c r="BH59" s="823"/>
      <c r="BI59" s="824"/>
      <c r="BJ59" s="241"/>
      <c r="BK59" s="241"/>
      <c r="BL59" s="241"/>
      <c r="BM59" s="241"/>
      <c r="BN59" s="241"/>
      <c r="BO59" s="254"/>
      <c r="BP59" s="254"/>
      <c r="BQ59" s="251">
        <v>53</v>
      </c>
      <c r="BR59" s="252"/>
      <c r="BS59" s="755"/>
      <c r="BT59" s="756"/>
      <c r="BU59" s="756"/>
      <c r="BV59" s="756"/>
      <c r="BW59" s="756"/>
      <c r="BX59" s="756"/>
      <c r="BY59" s="756"/>
      <c r="BZ59" s="756"/>
      <c r="CA59" s="756"/>
      <c r="CB59" s="756"/>
      <c r="CC59" s="756"/>
      <c r="CD59" s="756"/>
      <c r="CE59" s="756"/>
      <c r="CF59" s="756"/>
      <c r="CG59" s="757"/>
      <c r="CH59" s="768"/>
      <c r="CI59" s="769"/>
      <c r="CJ59" s="769"/>
      <c r="CK59" s="769"/>
      <c r="CL59" s="770"/>
      <c r="CM59" s="768"/>
      <c r="CN59" s="769"/>
      <c r="CO59" s="769"/>
      <c r="CP59" s="769"/>
      <c r="CQ59" s="770"/>
      <c r="CR59" s="768"/>
      <c r="CS59" s="769"/>
      <c r="CT59" s="769"/>
      <c r="CU59" s="769"/>
      <c r="CV59" s="770"/>
      <c r="CW59" s="768"/>
      <c r="CX59" s="769"/>
      <c r="CY59" s="769"/>
      <c r="CZ59" s="769"/>
      <c r="DA59" s="770"/>
      <c r="DB59" s="768"/>
      <c r="DC59" s="769"/>
      <c r="DD59" s="769"/>
      <c r="DE59" s="769"/>
      <c r="DF59" s="770"/>
      <c r="DG59" s="768"/>
      <c r="DH59" s="769"/>
      <c r="DI59" s="769"/>
      <c r="DJ59" s="769"/>
      <c r="DK59" s="770"/>
      <c r="DL59" s="768"/>
      <c r="DM59" s="769"/>
      <c r="DN59" s="769"/>
      <c r="DO59" s="769"/>
      <c r="DP59" s="770"/>
      <c r="DQ59" s="768"/>
      <c r="DR59" s="769"/>
      <c r="DS59" s="769"/>
      <c r="DT59" s="769"/>
      <c r="DU59" s="770"/>
      <c r="DV59" s="771"/>
      <c r="DW59" s="772"/>
      <c r="DX59" s="772"/>
      <c r="DY59" s="772"/>
      <c r="DZ59" s="773"/>
      <c r="EA59" s="235"/>
    </row>
    <row r="60" spans="1:131" s="236" customFormat="1" ht="26.25" customHeight="1" x14ac:dyDescent="0.2">
      <c r="A60" s="250">
        <v>33</v>
      </c>
      <c r="B60" s="742"/>
      <c r="C60" s="743"/>
      <c r="D60" s="743"/>
      <c r="E60" s="743"/>
      <c r="F60" s="743"/>
      <c r="G60" s="743"/>
      <c r="H60" s="743"/>
      <c r="I60" s="743"/>
      <c r="J60" s="743"/>
      <c r="K60" s="743"/>
      <c r="L60" s="743"/>
      <c r="M60" s="743"/>
      <c r="N60" s="743"/>
      <c r="O60" s="743"/>
      <c r="P60" s="744"/>
      <c r="Q60" s="828"/>
      <c r="R60" s="829"/>
      <c r="S60" s="829"/>
      <c r="T60" s="829"/>
      <c r="U60" s="829"/>
      <c r="V60" s="829"/>
      <c r="W60" s="829"/>
      <c r="X60" s="829"/>
      <c r="Y60" s="829"/>
      <c r="Z60" s="829"/>
      <c r="AA60" s="829"/>
      <c r="AB60" s="829"/>
      <c r="AC60" s="829"/>
      <c r="AD60" s="829"/>
      <c r="AE60" s="830"/>
      <c r="AF60" s="821"/>
      <c r="AG60" s="746"/>
      <c r="AH60" s="746"/>
      <c r="AI60" s="746"/>
      <c r="AJ60" s="822"/>
      <c r="AK60" s="831"/>
      <c r="AL60" s="829"/>
      <c r="AM60" s="829"/>
      <c r="AN60" s="829"/>
      <c r="AO60" s="829"/>
      <c r="AP60" s="829"/>
      <c r="AQ60" s="829"/>
      <c r="AR60" s="829"/>
      <c r="AS60" s="829"/>
      <c r="AT60" s="829"/>
      <c r="AU60" s="829"/>
      <c r="AV60" s="829"/>
      <c r="AW60" s="829"/>
      <c r="AX60" s="829"/>
      <c r="AY60" s="829"/>
      <c r="AZ60" s="832"/>
      <c r="BA60" s="832"/>
      <c r="BB60" s="832"/>
      <c r="BC60" s="832"/>
      <c r="BD60" s="832"/>
      <c r="BE60" s="823"/>
      <c r="BF60" s="823"/>
      <c r="BG60" s="823"/>
      <c r="BH60" s="823"/>
      <c r="BI60" s="824"/>
      <c r="BJ60" s="241"/>
      <c r="BK60" s="241"/>
      <c r="BL60" s="241"/>
      <c r="BM60" s="241"/>
      <c r="BN60" s="241"/>
      <c r="BO60" s="254"/>
      <c r="BP60" s="254"/>
      <c r="BQ60" s="251">
        <v>54</v>
      </c>
      <c r="BR60" s="252"/>
      <c r="BS60" s="755"/>
      <c r="BT60" s="756"/>
      <c r="BU60" s="756"/>
      <c r="BV60" s="756"/>
      <c r="BW60" s="756"/>
      <c r="BX60" s="756"/>
      <c r="BY60" s="756"/>
      <c r="BZ60" s="756"/>
      <c r="CA60" s="756"/>
      <c r="CB60" s="756"/>
      <c r="CC60" s="756"/>
      <c r="CD60" s="756"/>
      <c r="CE60" s="756"/>
      <c r="CF60" s="756"/>
      <c r="CG60" s="757"/>
      <c r="CH60" s="768"/>
      <c r="CI60" s="769"/>
      <c r="CJ60" s="769"/>
      <c r="CK60" s="769"/>
      <c r="CL60" s="770"/>
      <c r="CM60" s="768"/>
      <c r="CN60" s="769"/>
      <c r="CO60" s="769"/>
      <c r="CP60" s="769"/>
      <c r="CQ60" s="770"/>
      <c r="CR60" s="768"/>
      <c r="CS60" s="769"/>
      <c r="CT60" s="769"/>
      <c r="CU60" s="769"/>
      <c r="CV60" s="770"/>
      <c r="CW60" s="768"/>
      <c r="CX60" s="769"/>
      <c r="CY60" s="769"/>
      <c r="CZ60" s="769"/>
      <c r="DA60" s="770"/>
      <c r="DB60" s="768"/>
      <c r="DC60" s="769"/>
      <c r="DD60" s="769"/>
      <c r="DE60" s="769"/>
      <c r="DF60" s="770"/>
      <c r="DG60" s="768"/>
      <c r="DH60" s="769"/>
      <c r="DI60" s="769"/>
      <c r="DJ60" s="769"/>
      <c r="DK60" s="770"/>
      <c r="DL60" s="768"/>
      <c r="DM60" s="769"/>
      <c r="DN60" s="769"/>
      <c r="DO60" s="769"/>
      <c r="DP60" s="770"/>
      <c r="DQ60" s="768"/>
      <c r="DR60" s="769"/>
      <c r="DS60" s="769"/>
      <c r="DT60" s="769"/>
      <c r="DU60" s="770"/>
      <c r="DV60" s="771"/>
      <c r="DW60" s="772"/>
      <c r="DX60" s="772"/>
      <c r="DY60" s="772"/>
      <c r="DZ60" s="773"/>
      <c r="EA60" s="235"/>
    </row>
    <row r="61" spans="1:131" s="236" customFormat="1" ht="26.25" customHeight="1" thickBot="1" x14ac:dyDescent="0.25">
      <c r="A61" s="250">
        <v>34</v>
      </c>
      <c r="B61" s="742"/>
      <c r="C61" s="743"/>
      <c r="D61" s="743"/>
      <c r="E61" s="743"/>
      <c r="F61" s="743"/>
      <c r="G61" s="743"/>
      <c r="H61" s="743"/>
      <c r="I61" s="743"/>
      <c r="J61" s="743"/>
      <c r="K61" s="743"/>
      <c r="L61" s="743"/>
      <c r="M61" s="743"/>
      <c r="N61" s="743"/>
      <c r="O61" s="743"/>
      <c r="P61" s="744"/>
      <c r="Q61" s="828"/>
      <c r="R61" s="829"/>
      <c r="S61" s="829"/>
      <c r="T61" s="829"/>
      <c r="U61" s="829"/>
      <c r="V61" s="829"/>
      <c r="W61" s="829"/>
      <c r="X61" s="829"/>
      <c r="Y61" s="829"/>
      <c r="Z61" s="829"/>
      <c r="AA61" s="829"/>
      <c r="AB61" s="829"/>
      <c r="AC61" s="829"/>
      <c r="AD61" s="829"/>
      <c r="AE61" s="830"/>
      <c r="AF61" s="821"/>
      <c r="AG61" s="746"/>
      <c r="AH61" s="746"/>
      <c r="AI61" s="746"/>
      <c r="AJ61" s="822"/>
      <c r="AK61" s="831"/>
      <c r="AL61" s="829"/>
      <c r="AM61" s="829"/>
      <c r="AN61" s="829"/>
      <c r="AO61" s="829"/>
      <c r="AP61" s="829"/>
      <c r="AQ61" s="829"/>
      <c r="AR61" s="829"/>
      <c r="AS61" s="829"/>
      <c r="AT61" s="829"/>
      <c r="AU61" s="829"/>
      <c r="AV61" s="829"/>
      <c r="AW61" s="829"/>
      <c r="AX61" s="829"/>
      <c r="AY61" s="829"/>
      <c r="AZ61" s="832"/>
      <c r="BA61" s="832"/>
      <c r="BB61" s="832"/>
      <c r="BC61" s="832"/>
      <c r="BD61" s="832"/>
      <c r="BE61" s="823"/>
      <c r="BF61" s="823"/>
      <c r="BG61" s="823"/>
      <c r="BH61" s="823"/>
      <c r="BI61" s="824"/>
      <c r="BJ61" s="241"/>
      <c r="BK61" s="241"/>
      <c r="BL61" s="241"/>
      <c r="BM61" s="241"/>
      <c r="BN61" s="241"/>
      <c r="BO61" s="254"/>
      <c r="BP61" s="254"/>
      <c r="BQ61" s="251">
        <v>55</v>
      </c>
      <c r="BR61" s="252"/>
      <c r="BS61" s="755"/>
      <c r="BT61" s="756"/>
      <c r="BU61" s="756"/>
      <c r="BV61" s="756"/>
      <c r="BW61" s="756"/>
      <c r="BX61" s="756"/>
      <c r="BY61" s="756"/>
      <c r="BZ61" s="756"/>
      <c r="CA61" s="756"/>
      <c r="CB61" s="756"/>
      <c r="CC61" s="756"/>
      <c r="CD61" s="756"/>
      <c r="CE61" s="756"/>
      <c r="CF61" s="756"/>
      <c r="CG61" s="757"/>
      <c r="CH61" s="768"/>
      <c r="CI61" s="769"/>
      <c r="CJ61" s="769"/>
      <c r="CK61" s="769"/>
      <c r="CL61" s="770"/>
      <c r="CM61" s="768"/>
      <c r="CN61" s="769"/>
      <c r="CO61" s="769"/>
      <c r="CP61" s="769"/>
      <c r="CQ61" s="770"/>
      <c r="CR61" s="768"/>
      <c r="CS61" s="769"/>
      <c r="CT61" s="769"/>
      <c r="CU61" s="769"/>
      <c r="CV61" s="770"/>
      <c r="CW61" s="768"/>
      <c r="CX61" s="769"/>
      <c r="CY61" s="769"/>
      <c r="CZ61" s="769"/>
      <c r="DA61" s="770"/>
      <c r="DB61" s="768"/>
      <c r="DC61" s="769"/>
      <c r="DD61" s="769"/>
      <c r="DE61" s="769"/>
      <c r="DF61" s="770"/>
      <c r="DG61" s="768"/>
      <c r="DH61" s="769"/>
      <c r="DI61" s="769"/>
      <c r="DJ61" s="769"/>
      <c r="DK61" s="770"/>
      <c r="DL61" s="768"/>
      <c r="DM61" s="769"/>
      <c r="DN61" s="769"/>
      <c r="DO61" s="769"/>
      <c r="DP61" s="770"/>
      <c r="DQ61" s="768"/>
      <c r="DR61" s="769"/>
      <c r="DS61" s="769"/>
      <c r="DT61" s="769"/>
      <c r="DU61" s="770"/>
      <c r="DV61" s="771"/>
      <c r="DW61" s="772"/>
      <c r="DX61" s="772"/>
      <c r="DY61" s="772"/>
      <c r="DZ61" s="773"/>
      <c r="EA61" s="235"/>
    </row>
    <row r="62" spans="1:131" s="236" customFormat="1" ht="26.25" customHeight="1" x14ac:dyDescent="0.2">
      <c r="A62" s="250">
        <v>35</v>
      </c>
      <c r="B62" s="843"/>
      <c r="C62" s="844"/>
      <c r="D62" s="844"/>
      <c r="E62" s="844"/>
      <c r="F62" s="844"/>
      <c r="G62" s="844"/>
      <c r="H62" s="844"/>
      <c r="I62" s="844"/>
      <c r="J62" s="844"/>
      <c r="K62" s="844"/>
      <c r="L62" s="844"/>
      <c r="M62" s="844"/>
      <c r="N62" s="844"/>
      <c r="O62" s="844"/>
      <c r="P62" s="845"/>
      <c r="Q62" s="828"/>
      <c r="R62" s="829"/>
      <c r="S62" s="829"/>
      <c r="T62" s="829"/>
      <c r="U62" s="829"/>
      <c r="V62" s="829"/>
      <c r="W62" s="829"/>
      <c r="X62" s="829"/>
      <c r="Y62" s="829"/>
      <c r="Z62" s="829"/>
      <c r="AA62" s="829"/>
      <c r="AB62" s="829"/>
      <c r="AC62" s="829"/>
      <c r="AD62" s="829"/>
      <c r="AE62" s="830"/>
      <c r="AF62" s="846"/>
      <c r="AG62" s="829"/>
      <c r="AH62" s="829"/>
      <c r="AI62" s="829"/>
      <c r="AJ62" s="847"/>
      <c r="AK62" s="831"/>
      <c r="AL62" s="829"/>
      <c r="AM62" s="829"/>
      <c r="AN62" s="829"/>
      <c r="AO62" s="829"/>
      <c r="AP62" s="829"/>
      <c r="AQ62" s="829"/>
      <c r="AR62" s="829"/>
      <c r="AS62" s="829"/>
      <c r="AT62" s="829"/>
      <c r="AU62" s="829"/>
      <c r="AV62" s="829"/>
      <c r="AW62" s="829"/>
      <c r="AX62" s="829"/>
      <c r="AY62" s="829"/>
      <c r="AZ62" s="832"/>
      <c r="BA62" s="832"/>
      <c r="BB62" s="832"/>
      <c r="BC62" s="832"/>
      <c r="BD62" s="832"/>
      <c r="BE62" s="840"/>
      <c r="BF62" s="840"/>
      <c r="BG62" s="840"/>
      <c r="BH62" s="840"/>
      <c r="BI62" s="841"/>
      <c r="BJ62" s="842" t="s">
        <v>403</v>
      </c>
      <c r="BK62" s="799"/>
      <c r="BL62" s="799"/>
      <c r="BM62" s="799"/>
      <c r="BN62" s="800"/>
      <c r="BO62" s="254"/>
      <c r="BP62" s="254"/>
      <c r="BQ62" s="251">
        <v>56</v>
      </c>
      <c r="BR62" s="252"/>
      <c r="BS62" s="755"/>
      <c r="BT62" s="756"/>
      <c r="BU62" s="756"/>
      <c r="BV62" s="756"/>
      <c r="BW62" s="756"/>
      <c r="BX62" s="756"/>
      <c r="BY62" s="756"/>
      <c r="BZ62" s="756"/>
      <c r="CA62" s="756"/>
      <c r="CB62" s="756"/>
      <c r="CC62" s="756"/>
      <c r="CD62" s="756"/>
      <c r="CE62" s="756"/>
      <c r="CF62" s="756"/>
      <c r="CG62" s="757"/>
      <c r="CH62" s="768"/>
      <c r="CI62" s="769"/>
      <c r="CJ62" s="769"/>
      <c r="CK62" s="769"/>
      <c r="CL62" s="770"/>
      <c r="CM62" s="768"/>
      <c r="CN62" s="769"/>
      <c r="CO62" s="769"/>
      <c r="CP62" s="769"/>
      <c r="CQ62" s="770"/>
      <c r="CR62" s="768"/>
      <c r="CS62" s="769"/>
      <c r="CT62" s="769"/>
      <c r="CU62" s="769"/>
      <c r="CV62" s="770"/>
      <c r="CW62" s="768"/>
      <c r="CX62" s="769"/>
      <c r="CY62" s="769"/>
      <c r="CZ62" s="769"/>
      <c r="DA62" s="770"/>
      <c r="DB62" s="768"/>
      <c r="DC62" s="769"/>
      <c r="DD62" s="769"/>
      <c r="DE62" s="769"/>
      <c r="DF62" s="770"/>
      <c r="DG62" s="768"/>
      <c r="DH62" s="769"/>
      <c r="DI62" s="769"/>
      <c r="DJ62" s="769"/>
      <c r="DK62" s="770"/>
      <c r="DL62" s="768"/>
      <c r="DM62" s="769"/>
      <c r="DN62" s="769"/>
      <c r="DO62" s="769"/>
      <c r="DP62" s="770"/>
      <c r="DQ62" s="768"/>
      <c r="DR62" s="769"/>
      <c r="DS62" s="769"/>
      <c r="DT62" s="769"/>
      <c r="DU62" s="770"/>
      <c r="DV62" s="771"/>
      <c r="DW62" s="772"/>
      <c r="DX62" s="772"/>
      <c r="DY62" s="772"/>
      <c r="DZ62" s="773"/>
      <c r="EA62" s="235"/>
    </row>
    <row r="63" spans="1:131" s="236" customFormat="1" ht="26.25" customHeight="1" thickBot="1" x14ac:dyDescent="0.25">
      <c r="A63" s="253" t="s">
        <v>376</v>
      </c>
      <c r="B63" s="783" t="s">
        <v>404</v>
      </c>
      <c r="C63" s="784"/>
      <c r="D63" s="784"/>
      <c r="E63" s="784"/>
      <c r="F63" s="784"/>
      <c r="G63" s="784"/>
      <c r="H63" s="784"/>
      <c r="I63" s="784"/>
      <c r="J63" s="784"/>
      <c r="K63" s="784"/>
      <c r="L63" s="784"/>
      <c r="M63" s="784"/>
      <c r="N63" s="784"/>
      <c r="O63" s="784"/>
      <c r="P63" s="785"/>
      <c r="Q63" s="833"/>
      <c r="R63" s="834"/>
      <c r="S63" s="834"/>
      <c r="T63" s="834"/>
      <c r="U63" s="834"/>
      <c r="V63" s="834"/>
      <c r="W63" s="834"/>
      <c r="X63" s="834"/>
      <c r="Y63" s="834"/>
      <c r="Z63" s="834"/>
      <c r="AA63" s="834"/>
      <c r="AB63" s="834"/>
      <c r="AC63" s="834"/>
      <c r="AD63" s="834"/>
      <c r="AE63" s="835"/>
      <c r="AF63" s="836">
        <v>35993</v>
      </c>
      <c r="AG63" s="837"/>
      <c r="AH63" s="837"/>
      <c r="AI63" s="837"/>
      <c r="AJ63" s="838"/>
      <c r="AK63" s="839"/>
      <c r="AL63" s="834"/>
      <c r="AM63" s="834"/>
      <c r="AN63" s="834"/>
      <c r="AO63" s="834"/>
      <c r="AP63" s="837">
        <f>SUM(AP28:AT36)</f>
        <v>49716</v>
      </c>
      <c r="AQ63" s="837"/>
      <c r="AR63" s="837"/>
      <c r="AS63" s="837"/>
      <c r="AT63" s="837"/>
      <c r="AU63" s="837">
        <f>SUM(AU28:AY36)</f>
        <v>32399</v>
      </c>
      <c r="AV63" s="837"/>
      <c r="AW63" s="837"/>
      <c r="AX63" s="837"/>
      <c r="AY63" s="837"/>
      <c r="AZ63" s="848"/>
      <c r="BA63" s="849"/>
      <c r="BB63" s="849"/>
      <c r="BC63" s="849"/>
      <c r="BD63" s="850"/>
      <c r="BE63" s="851"/>
      <c r="BF63" s="851"/>
      <c r="BG63" s="851"/>
      <c r="BH63" s="851"/>
      <c r="BI63" s="852"/>
      <c r="BJ63" s="853" t="s">
        <v>391</v>
      </c>
      <c r="BK63" s="854"/>
      <c r="BL63" s="854"/>
      <c r="BM63" s="854"/>
      <c r="BN63" s="855"/>
      <c r="BO63" s="254"/>
      <c r="BP63" s="254"/>
      <c r="BQ63" s="251">
        <v>57</v>
      </c>
      <c r="BR63" s="252"/>
      <c r="BS63" s="755"/>
      <c r="BT63" s="756"/>
      <c r="BU63" s="756"/>
      <c r="BV63" s="756"/>
      <c r="BW63" s="756"/>
      <c r="BX63" s="756"/>
      <c r="BY63" s="756"/>
      <c r="BZ63" s="756"/>
      <c r="CA63" s="756"/>
      <c r="CB63" s="756"/>
      <c r="CC63" s="756"/>
      <c r="CD63" s="756"/>
      <c r="CE63" s="756"/>
      <c r="CF63" s="756"/>
      <c r="CG63" s="757"/>
      <c r="CH63" s="768"/>
      <c r="CI63" s="769"/>
      <c r="CJ63" s="769"/>
      <c r="CK63" s="769"/>
      <c r="CL63" s="770"/>
      <c r="CM63" s="768"/>
      <c r="CN63" s="769"/>
      <c r="CO63" s="769"/>
      <c r="CP63" s="769"/>
      <c r="CQ63" s="770"/>
      <c r="CR63" s="768"/>
      <c r="CS63" s="769"/>
      <c r="CT63" s="769"/>
      <c r="CU63" s="769"/>
      <c r="CV63" s="770"/>
      <c r="CW63" s="768"/>
      <c r="CX63" s="769"/>
      <c r="CY63" s="769"/>
      <c r="CZ63" s="769"/>
      <c r="DA63" s="770"/>
      <c r="DB63" s="768"/>
      <c r="DC63" s="769"/>
      <c r="DD63" s="769"/>
      <c r="DE63" s="769"/>
      <c r="DF63" s="770"/>
      <c r="DG63" s="768"/>
      <c r="DH63" s="769"/>
      <c r="DI63" s="769"/>
      <c r="DJ63" s="769"/>
      <c r="DK63" s="770"/>
      <c r="DL63" s="768"/>
      <c r="DM63" s="769"/>
      <c r="DN63" s="769"/>
      <c r="DO63" s="769"/>
      <c r="DP63" s="770"/>
      <c r="DQ63" s="768"/>
      <c r="DR63" s="769"/>
      <c r="DS63" s="769"/>
      <c r="DT63" s="769"/>
      <c r="DU63" s="770"/>
      <c r="DV63" s="771"/>
      <c r="DW63" s="772"/>
      <c r="DX63" s="772"/>
      <c r="DY63" s="772"/>
      <c r="DZ63" s="773"/>
      <c r="EA63" s="235"/>
    </row>
    <row r="64" spans="1:131" s="236" customFormat="1" ht="26.25" customHeight="1" x14ac:dyDescent="0.2">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755"/>
      <c r="BT64" s="756"/>
      <c r="BU64" s="756"/>
      <c r="BV64" s="756"/>
      <c r="BW64" s="756"/>
      <c r="BX64" s="756"/>
      <c r="BY64" s="756"/>
      <c r="BZ64" s="756"/>
      <c r="CA64" s="756"/>
      <c r="CB64" s="756"/>
      <c r="CC64" s="756"/>
      <c r="CD64" s="756"/>
      <c r="CE64" s="756"/>
      <c r="CF64" s="756"/>
      <c r="CG64" s="757"/>
      <c r="CH64" s="768"/>
      <c r="CI64" s="769"/>
      <c r="CJ64" s="769"/>
      <c r="CK64" s="769"/>
      <c r="CL64" s="770"/>
      <c r="CM64" s="768"/>
      <c r="CN64" s="769"/>
      <c r="CO64" s="769"/>
      <c r="CP64" s="769"/>
      <c r="CQ64" s="770"/>
      <c r="CR64" s="768"/>
      <c r="CS64" s="769"/>
      <c r="CT64" s="769"/>
      <c r="CU64" s="769"/>
      <c r="CV64" s="770"/>
      <c r="CW64" s="768"/>
      <c r="CX64" s="769"/>
      <c r="CY64" s="769"/>
      <c r="CZ64" s="769"/>
      <c r="DA64" s="770"/>
      <c r="DB64" s="768"/>
      <c r="DC64" s="769"/>
      <c r="DD64" s="769"/>
      <c r="DE64" s="769"/>
      <c r="DF64" s="770"/>
      <c r="DG64" s="768"/>
      <c r="DH64" s="769"/>
      <c r="DI64" s="769"/>
      <c r="DJ64" s="769"/>
      <c r="DK64" s="770"/>
      <c r="DL64" s="768"/>
      <c r="DM64" s="769"/>
      <c r="DN64" s="769"/>
      <c r="DO64" s="769"/>
      <c r="DP64" s="770"/>
      <c r="DQ64" s="768"/>
      <c r="DR64" s="769"/>
      <c r="DS64" s="769"/>
      <c r="DT64" s="769"/>
      <c r="DU64" s="770"/>
      <c r="DV64" s="771"/>
      <c r="DW64" s="772"/>
      <c r="DX64" s="772"/>
      <c r="DY64" s="772"/>
      <c r="DZ64" s="773"/>
      <c r="EA64" s="235"/>
    </row>
    <row r="65" spans="1:131" s="236" customFormat="1" ht="26.25" customHeight="1" thickBot="1" x14ac:dyDescent="0.25">
      <c r="A65" s="241" t="s">
        <v>405</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755"/>
      <c r="BT65" s="756"/>
      <c r="BU65" s="756"/>
      <c r="BV65" s="756"/>
      <c r="BW65" s="756"/>
      <c r="BX65" s="756"/>
      <c r="BY65" s="756"/>
      <c r="BZ65" s="756"/>
      <c r="CA65" s="756"/>
      <c r="CB65" s="756"/>
      <c r="CC65" s="756"/>
      <c r="CD65" s="756"/>
      <c r="CE65" s="756"/>
      <c r="CF65" s="756"/>
      <c r="CG65" s="757"/>
      <c r="CH65" s="768"/>
      <c r="CI65" s="769"/>
      <c r="CJ65" s="769"/>
      <c r="CK65" s="769"/>
      <c r="CL65" s="770"/>
      <c r="CM65" s="768"/>
      <c r="CN65" s="769"/>
      <c r="CO65" s="769"/>
      <c r="CP65" s="769"/>
      <c r="CQ65" s="770"/>
      <c r="CR65" s="768"/>
      <c r="CS65" s="769"/>
      <c r="CT65" s="769"/>
      <c r="CU65" s="769"/>
      <c r="CV65" s="770"/>
      <c r="CW65" s="768"/>
      <c r="CX65" s="769"/>
      <c r="CY65" s="769"/>
      <c r="CZ65" s="769"/>
      <c r="DA65" s="770"/>
      <c r="DB65" s="768"/>
      <c r="DC65" s="769"/>
      <c r="DD65" s="769"/>
      <c r="DE65" s="769"/>
      <c r="DF65" s="770"/>
      <c r="DG65" s="768"/>
      <c r="DH65" s="769"/>
      <c r="DI65" s="769"/>
      <c r="DJ65" s="769"/>
      <c r="DK65" s="770"/>
      <c r="DL65" s="768"/>
      <c r="DM65" s="769"/>
      <c r="DN65" s="769"/>
      <c r="DO65" s="769"/>
      <c r="DP65" s="770"/>
      <c r="DQ65" s="768"/>
      <c r="DR65" s="769"/>
      <c r="DS65" s="769"/>
      <c r="DT65" s="769"/>
      <c r="DU65" s="770"/>
      <c r="DV65" s="771"/>
      <c r="DW65" s="772"/>
      <c r="DX65" s="772"/>
      <c r="DY65" s="772"/>
      <c r="DZ65" s="773"/>
      <c r="EA65" s="235"/>
    </row>
    <row r="66" spans="1:131" s="236" customFormat="1" ht="26.25" customHeight="1" x14ac:dyDescent="0.2">
      <c r="A66" s="727" t="s">
        <v>406</v>
      </c>
      <c r="B66" s="728"/>
      <c r="C66" s="728"/>
      <c r="D66" s="728"/>
      <c r="E66" s="728"/>
      <c r="F66" s="728"/>
      <c r="G66" s="728"/>
      <c r="H66" s="728"/>
      <c r="I66" s="728"/>
      <c r="J66" s="728"/>
      <c r="K66" s="728"/>
      <c r="L66" s="728"/>
      <c r="M66" s="728"/>
      <c r="N66" s="728"/>
      <c r="O66" s="728"/>
      <c r="P66" s="729"/>
      <c r="Q66" s="704" t="s">
        <v>407</v>
      </c>
      <c r="R66" s="705"/>
      <c r="S66" s="705"/>
      <c r="T66" s="705"/>
      <c r="U66" s="706"/>
      <c r="V66" s="704" t="s">
        <v>408</v>
      </c>
      <c r="W66" s="705"/>
      <c r="X66" s="705"/>
      <c r="Y66" s="705"/>
      <c r="Z66" s="706"/>
      <c r="AA66" s="704" t="s">
        <v>409</v>
      </c>
      <c r="AB66" s="705"/>
      <c r="AC66" s="705"/>
      <c r="AD66" s="705"/>
      <c r="AE66" s="706"/>
      <c r="AF66" s="856" t="s">
        <v>410</v>
      </c>
      <c r="AG66" s="806"/>
      <c r="AH66" s="806"/>
      <c r="AI66" s="806"/>
      <c r="AJ66" s="857"/>
      <c r="AK66" s="704" t="s">
        <v>411</v>
      </c>
      <c r="AL66" s="728"/>
      <c r="AM66" s="728"/>
      <c r="AN66" s="728"/>
      <c r="AO66" s="729"/>
      <c r="AP66" s="704" t="s">
        <v>412</v>
      </c>
      <c r="AQ66" s="705"/>
      <c r="AR66" s="705"/>
      <c r="AS66" s="705"/>
      <c r="AT66" s="706"/>
      <c r="AU66" s="704" t="s">
        <v>413</v>
      </c>
      <c r="AV66" s="705"/>
      <c r="AW66" s="705"/>
      <c r="AX66" s="705"/>
      <c r="AY66" s="706"/>
      <c r="AZ66" s="704" t="s">
        <v>350</v>
      </c>
      <c r="BA66" s="705"/>
      <c r="BB66" s="705"/>
      <c r="BC66" s="705"/>
      <c r="BD66" s="716"/>
      <c r="BE66" s="254"/>
      <c r="BF66" s="254"/>
      <c r="BG66" s="254"/>
      <c r="BH66" s="254"/>
      <c r="BI66" s="254"/>
      <c r="BJ66" s="254"/>
      <c r="BK66" s="254"/>
      <c r="BL66" s="254"/>
      <c r="BM66" s="254"/>
      <c r="BN66" s="254"/>
      <c r="BO66" s="254"/>
      <c r="BP66" s="254"/>
      <c r="BQ66" s="251">
        <v>60</v>
      </c>
      <c r="BR66" s="256"/>
      <c r="BS66" s="867"/>
      <c r="BT66" s="868"/>
      <c r="BU66" s="868"/>
      <c r="BV66" s="868"/>
      <c r="BW66" s="868"/>
      <c r="BX66" s="868"/>
      <c r="BY66" s="868"/>
      <c r="BZ66" s="868"/>
      <c r="CA66" s="868"/>
      <c r="CB66" s="868"/>
      <c r="CC66" s="868"/>
      <c r="CD66" s="868"/>
      <c r="CE66" s="868"/>
      <c r="CF66" s="868"/>
      <c r="CG66" s="869"/>
      <c r="CH66" s="864"/>
      <c r="CI66" s="865"/>
      <c r="CJ66" s="865"/>
      <c r="CK66" s="865"/>
      <c r="CL66" s="866"/>
      <c r="CM66" s="864"/>
      <c r="CN66" s="865"/>
      <c r="CO66" s="865"/>
      <c r="CP66" s="865"/>
      <c r="CQ66" s="866"/>
      <c r="CR66" s="864"/>
      <c r="CS66" s="865"/>
      <c r="CT66" s="865"/>
      <c r="CU66" s="865"/>
      <c r="CV66" s="866"/>
      <c r="CW66" s="864"/>
      <c r="CX66" s="865"/>
      <c r="CY66" s="865"/>
      <c r="CZ66" s="865"/>
      <c r="DA66" s="866"/>
      <c r="DB66" s="864"/>
      <c r="DC66" s="865"/>
      <c r="DD66" s="865"/>
      <c r="DE66" s="865"/>
      <c r="DF66" s="866"/>
      <c r="DG66" s="864"/>
      <c r="DH66" s="865"/>
      <c r="DI66" s="865"/>
      <c r="DJ66" s="865"/>
      <c r="DK66" s="866"/>
      <c r="DL66" s="864"/>
      <c r="DM66" s="865"/>
      <c r="DN66" s="865"/>
      <c r="DO66" s="865"/>
      <c r="DP66" s="866"/>
      <c r="DQ66" s="864"/>
      <c r="DR66" s="865"/>
      <c r="DS66" s="865"/>
      <c r="DT66" s="865"/>
      <c r="DU66" s="866"/>
      <c r="DV66" s="861"/>
      <c r="DW66" s="862"/>
      <c r="DX66" s="862"/>
      <c r="DY66" s="862"/>
      <c r="DZ66" s="863"/>
      <c r="EA66" s="235"/>
    </row>
    <row r="67" spans="1:131" s="236" customFormat="1" ht="26.25" customHeight="1" thickBot="1" x14ac:dyDescent="0.25">
      <c r="A67" s="730"/>
      <c r="B67" s="731"/>
      <c r="C67" s="731"/>
      <c r="D67" s="731"/>
      <c r="E67" s="731"/>
      <c r="F67" s="731"/>
      <c r="G67" s="731"/>
      <c r="H67" s="731"/>
      <c r="I67" s="731"/>
      <c r="J67" s="731"/>
      <c r="K67" s="731"/>
      <c r="L67" s="731"/>
      <c r="M67" s="731"/>
      <c r="N67" s="731"/>
      <c r="O67" s="731"/>
      <c r="P67" s="732"/>
      <c r="Q67" s="707"/>
      <c r="R67" s="708"/>
      <c r="S67" s="708"/>
      <c r="T67" s="708"/>
      <c r="U67" s="709"/>
      <c r="V67" s="707"/>
      <c r="W67" s="708"/>
      <c r="X67" s="708"/>
      <c r="Y67" s="708"/>
      <c r="Z67" s="709"/>
      <c r="AA67" s="707"/>
      <c r="AB67" s="708"/>
      <c r="AC67" s="708"/>
      <c r="AD67" s="708"/>
      <c r="AE67" s="709"/>
      <c r="AF67" s="858"/>
      <c r="AG67" s="809"/>
      <c r="AH67" s="809"/>
      <c r="AI67" s="809"/>
      <c r="AJ67" s="859"/>
      <c r="AK67" s="860"/>
      <c r="AL67" s="731"/>
      <c r="AM67" s="731"/>
      <c r="AN67" s="731"/>
      <c r="AO67" s="732"/>
      <c r="AP67" s="707"/>
      <c r="AQ67" s="708"/>
      <c r="AR67" s="708"/>
      <c r="AS67" s="708"/>
      <c r="AT67" s="709"/>
      <c r="AU67" s="707"/>
      <c r="AV67" s="708"/>
      <c r="AW67" s="708"/>
      <c r="AX67" s="708"/>
      <c r="AY67" s="709"/>
      <c r="AZ67" s="707"/>
      <c r="BA67" s="708"/>
      <c r="BB67" s="708"/>
      <c r="BC67" s="708"/>
      <c r="BD67" s="717"/>
      <c r="BE67" s="254"/>
      <c r="BF67" s="254"/>
      <c r="BG67" s="254"/>
      <c r="BH67" s="254"/>
      <c r="BI67" s="254"/>
      <c r="BJ67" s="254"/>
      <c r="BK67" s="254"/>
      <c r="BL67" s="254"/>
      <c r="BM67" s="254"/>
      <c r="BN67" s="254"/>
      <c r="BO67" s="254"/>
      <c r="BP67" s="254"/>
      <c r="BQ67" s="251">
        <v>61</v>
      </c>
      <c r="BR67" s="256"/>
      <c r="BS67" s="867"/>
      <c r="BT67" s="868"/>
      <c r="BU67" s="868"/>
      <c r="BV67" s="868"/>
      <c r="BW67" s="868"/>
      <c r="BX67" s="868"/>
      <c r="BY67" s="868"/>
      <c r="BZ67" s="868"/>
      <c r="CA67" s="868"/>
      <c r="CB67" s="868"/>
      <c r="CC67" s="868"/>
      <c r="CD67" s="868"/>
      <c r="CE67" s="868"/>
      <c r="CF67" s="868"/>
      <c r="CG67" s="869"/>
      <c r="CH67" s="864"/>
      <c r="CI67" s="865"/>
      <c r="CJ67" s="865"/>
      <c r="CK67" s="865"/>
      <c r="CL67" s="866"/>
      <c r="CM67" s="864"/>
      <c r="CN67" s="865"/>
      <c r="CO67" s="865"/>
      <c r="CP67" s="865"/>
      <c r="CQ67" s="866"/>
      <c r="CR67" s="864"/>
      <c r="CS67" s="865"/>
      <c r="CT67" s="865"/>
      <c r="CU67" s="865"/>
      <c r="CV67" s="866"/>
      <c r="CW67" s="864"/>
      <c r="CX67" s="865"/>
      <c r="CY67" s="865"/>
      <c r="CZ67" s="865"/>
      <c r="DA67" s="866"/>
      <c r="DB67" s="864"/>
      <c r="DC67" s="865"/>
      <c r="DD67" s="865"/>
      <c r="DE67" s="865"/>
      <c r="DF67" s="866"/>
      <c r="DG67" s="864"/>
      <c r="DH67" s="865"/>
      <c r="DI67" s="865"/>
      <c r="DJ67" s="865"/>
      <c r="DK67" s="866"/>
      <c r="DL67" s="864"/>
      <c r="DM67" s="865"/>
      <c r="DN67" s="865"/>
      <c r="DO67" s="865"/>
      <c r="DP67" s="866"/>
      <c r="DQ67" s="864"/>
      <c r="DR67" s="865"/>
      <c r="DS67" s="865"/>
      <c r="DT67" s="865"/>
      <c r="DU67" s="866"/>
      <c r="DV67" s="861"/>
      <c r="DW67" s="862"/>
      <c r="DX67" s="862"/>
      <c r="DY67" s="862"/>
      <c r="DZ67" s="863"/>
      <c r="EA67" s="235"/>
    </row>
    <row r="68" spans="1:131" s="236" customFormat="1" ht="26.25" customHeight="1" thickTop="1" x14ac:dyDescent="0.2">
      <c r="A68" s="247">
        <v>1</v>
      </c>
      <c r="B68" s="873"/>
      <c r="C68" s="874"/>
      <c r="D68" s="874"/>
      <c r="E68" s="874"/>
      <c r="F68" s="874"/>
      <c r="G68" s="874"/>
      <c r="H68" s="874"/>
      <c r="I68" s="874"/>
      <c r="J68" s="874"/>
      <c r="K68" s="874"/>
      <c r="L68" s="874"/>
      <c r="M68" s="874"/>
      <c r="N68" s="874"/>
      <c r="O68" s="874"/>
      <c r="P68" s="875"/>
      <c r="Q68" s="876"/>
      <c r="R68" s="870"/>
      <c r="S68" s="870"/>
      <c r="T68" s="870"/>
      <c r="U68" s="870"/>
      <c r="V68" s="870"/>
      <c r="W68" s="870"/>
      <c r="X68" s="870"/>
      <c r="Y68" s="870"/>
      <c r="Z68" s="870"/>
      <c r="AA68" s="870"/>
      <c r="AB68" s="870"/>
      <c r="AC68" s="870"/>
      <c r="AD68" s="870"/>
      <c r="AE68" s="870"/>
      <c r="AF68" s="870"/>
      <c r="AG68" s="870"/>
      <c r="AH68" s="870"/>
      <c r="AI68" s="870"/>
      <c r="AJ68" s="870"/>
      <c r="AK68" s="870"/>
      <c r="AL68" s="870"/>
      <c r="AM68" s="870"/>
      <c r="AN68" s="870"/>
      <c r="AO68" s="870"/>
      <c r="AP68" s="870"/>
      <c r="AQ68" s="870"/>
      <c r="AR68" s="870"/>
      <c r="AS68" s="870"/>
      <c r="AT68" s="870"/>
      <c r="AU68" s="870"/>
      <c r="AV68" s="870"/>
      <c r="AW68" s="870"/>
      <c r="AX68" s="870"/>
      <c r="AY68" s="870"/>
      <c r="AZ68" s="871"/>
      <c r="BA68" s="871"/>
      <c r="BB68" s="871"/>
      <c r="BC68" s="871"/>
      <c r="BD68" s="872"/>
      <c r="BE68" s="254"/>
      <c r="BF68" s="254"/>
      <c r="BG68" s="254"/>
      <c r="BH68" s="254"/>
      <c r="BI68" s="254"/>
      <c r="BJ68" s="254"/>
      <c r="BK68" s="254"/>
      <c r="BL68" s="254"/>
      <c r="BM68" s="254"/>
      <c r="BN68" s="254"/>
      <c r="BO68" s="254"/>
      <c r="BP68" s="254"/>
      <c r="BQ68" s="251">
        <v>62</v>
      </c>
      <c r="BR68" s="256"/>
      <c r="BS68" s="867"/>
      <c r="BT68" s="868"/>
      <c r="BU68" s="868"/>
      <c r="BV68" s="868"/>
      <c r="BW68" s="868"/>
      <c r="BX68" s="868"/>
      <c r="BY68" s="868"/>
      <c r="BZ68" s="868"/>
      <c r="CA68" s="868"/>
      <c r="CB68" s="868"/>
      <c r="CC68" s="868"/>
      <c r="CD68" s="868"/>
      <c r="CE68" s="868"/>
      <c r="CF68" s="868"/>
      <c r="CG68" s="869"/>
      <c r="CH68" s="864"/>
      <c r="CI68" s="865"/>
      <c r="CJ68" s="865"/>
      <c r="CK68" s="865"/>
      <c r="CL68" s="866"/>
      <c r="CM68" s="864"/>
      <c r="CN68" s="865"/>
      <c r="CO68" s="865"/>
      <c r="CP68" s="865"/>
      <c r="CQ68" s="866"/>
      <c r="CR68" s="864"/>
      <c r="CS68" s="865"/>
      <c r="CT68" s="865"/>
      <c r="CU68" s="865"/>
      <c r="CV68" s="866"/>
      <c r="CW68" s="864"/>
      <c r="CX68" s="865"/>
      <c r="CY68" s="865"/>
      <c r="CZ68" s="865"/>
      <c r="DA68" s="866"/>
      <c r="DB68" s="864"/>
      <c r="DC68" s="865"/>
      <c r="DD68" s="865"/>
      <c r="DE68" s="865"/>
      <c r="DF68" s="866"/>
      <c r="DG68" s="864"/>
      <c r="DH68" s="865"/>
      <c r="DI68" s="865"/>
      <c r="DJ68" s="865"/>
      <c r="DK68" s="866"/>
      <c r="DL68" s="864"/>
      <c r="DM68" s="865"/>
      <c r="DN68" s="865"/>
      <c r="DO68" s="865"/>
      <c r="DP68" s="866"/>
      <c r="DQ68" s="864"/>
      <c r="DR68" s="865"/>
      <c r="DS68" s="865"/>
      <c r="DT68" s="865"/>
      <c r="DU68" s="866"/>
      <c r="DV68" s="861"/>
      <c r="DW68" s="862"/>
      <c r="DX68" s="862"/>
      <c r="DY68" s="862"/>
      <c r="DZ68" s="863"/>
      <c r="EA68" s="235"/>
    </row>
    <row r="69" spans="1:131" s="236" customFormat="1" ht="26.25" customHeight="1" x14ac:dyDescent="0.2">
      <c r="A69" s="250">
        <v>2</v>
      </c>
      <c r="B69" s="877"/>
      <c r="C69" s="878"/>
      <c r="D69" s="878"/>
      <c r="E69" s="878"/>
      <c r="F69" s="878"/>
      <c r="G69" s="878"/>
      <c r="H69" s="878"/>
      <c r="I69" s="878"/>
      <c r="J69" s="878"/>
      <c r="K69" s="878"/>
      <c r="L69" s="878"/>
      <c r="M69" s="878"/>
      <c r="N69" s="878"/>
      <c r="O69" s="878"/>
      <c r="P69" s="879"/>
      <c r="Q69" s="880"/>
      <c r="R69" s="826"/>
      <c r="S69" s="826"/>
      <c r="T69" s="826"/>
      <c r="U69" s="826"/>
      <c r="V69" s="826"/>
      <c r="W69" s="826"/>
      <c r="X69" s="826"/>
      <c r="Y69" s="826"/>
      <c r="Z69" s="826"/>
      <c r="AA69" s="826"/>
      <c r="AB69" s="826"/>
      <c r="AC69" s="826"/>
      <c r="AD69" s="826"/>
      <c r="AE69" s="826"/>
      <c r="AF69" s="826"/>
      <c r="AG69" s="826"/>
      <c r="AH69" s="826"/>
      <c r="AI69" s="826"/>
      <c r="AJ69" s="826"/>
      <c r="AK69" s="826"/>
      <c r="AL69" s="826"/>
      <c r="AM69" s="826"/>
      <c r="AN69" s="826"/>
      <c r="AO69" s="826"/>
      <c r="AP69" s="826"/>
      <c r="AQ69" s="826"/>
      <c r="AR69" s="826"/>
      <c r="AS69" s="826"/>
      <c r="AT69" s="826"/>
      <c r="AU69" s="826"/>
      <c r="AV69" s="826"/>
      <c r="AW69" s="826"/>
      <c r="AX69" s="826"/>
      <c r="AY69" s="826"/>
      <c r="AZ69" s="881"/>
      <c r="BA69" s="881"/>
      <c r="BB69" s="881"/>
      <c r="BC69" s="881"/>
      <c r="BD69" s="882"/>
      <c r="BE69" s="254"/>
      <c r="BF69" s="254"/>
      <c r="BG69" s="254"/>
      <c r="BH69" s="254"/>
      <c r="BI69" s="254"/>
      <c r="BJ69" s="254"/>
      <c r="BK69" s="254"/>
      <c r="BL69" s="254"/>
      <c r="BM69" s="254"/>
      <c r="BN69" s="254"/>
      <c r="BO69" s="254"/>
      <c r="BP69" s="254"/>
      <c r="BQ69" s="251">
        <v>63</v>
      </c>
      <c r="BR69" s="256"/>
      <c r="BS69" s="867"/>
      <c r="BT69" s="868"/>
      <c r="BU69" s="868"/>
      <c r="BV69" s="868"/>
      <c r="BW69" s="868"/>
      <c r="BX69" s="868"/>
      <c r="BY69" s="868"/>
      <c r="BZ69" s="868"/>
      <c r="CA69" s="868"/>
      <c r="CB69" s="868"/>
      <c r="CC69" s="868"/>
      <c r="CD69" s="868"/>
      <c r="CE69" s="868"/>
      <c r="CF69" s="868"/>
      <c r="CG69" s="869"/>
      <c r="CH69" s="864"/>
      <c r="CI69" s="865"/>
      <c r="CJ69" s="865"/>
      <c r="CK69" s="865"/>
      <c r="CL69" s="866"/>
      <c r="CM69" s="864"/>
      <c r="CN69" s="865"/>
      <c r="CO69" s="865"/>
      <c r="CP69" s="865"/>
      <c r="CQ69" s="866"/>
      <c r="CR69" s="864"/>
      <c r="CS69" s="865"/>
      <c r="CT69" s="865"/>
      <c r="CU69" s="865"/>
      <c r="CV69" s="866"/>
      <c r="CW69" s="864"/>
      <c r="CX69" s="865"/>
      <c r="CY69" s="865"/>
      <c r="CZ69" s="865"/>
      <c r="DA69" s="866"/>
      <c r="DB69" s="864"/>
      <c r="DC69" s="865"/>
      <c r="DD69" s="865"/>
      <c r="DE69" s="865"/>
      <c r="DF69" s="866"/>
      <c r="DG69" s="864"/>
      <c r="DH69" s="865"/>
      <c r="DI69" s="865"/>
      <c r="DJ69" s="865"/>
      <c r="DK69" s="866"/>
      <c r="DL69" s="864"/>
      <c r="DM69" s="865"/>
      <c r="DN69" s="865"/>
      <c r="DO69" s="865"/>
      <c r="DP69" s="866"/>
      <c r="DQ69" s="864"/>
      <c r="DR69" s="865"/>
      <c r="DS69" s="865"/>
      <c r="DT69" s="865"/>
      <c r="DU69" s="866"/>
      <c r="DV69" s="861"/>
      <c r="DW69" s="862"/>
      <c r="DX69" s="862"/>
      <c r="DY69" s="862"/>
      <c r="DZ69" s="863"/>
      <c r="EA69" s="235"/>
    </row>
    <row r="70" spans="1:131" s="236" customFormat="1" ht="26.25" customHeight="1" x14ac:dyDescent="0.2">
      <c r="A70" s="250">
        <v>3</v>
      </c>
      <c r="B70" s="877"/>
      <c r="C70" s="878"/>
      <c r="D70" s="878"/>
      <c r="E70" s="878"/>
      <c r="F70" s="878"/>
      <c r="G70" s="878"/>
      <c r="H70" s="878"/>
      <c r="I70" s="878"/>
      <c r="J70" s="878"/>
      <c r="K70" s="878"/>
      <c r="L70" s="878"/>
      <c r="M70" s="878"/>
      <c r="N70" s="878"/>
      <c r="O70" s="878"/>
      <c r="P70" s="879"/>
      <c r="Q70" s="880"/>
      <c r="R70" s="826"/>
      <c r="S70" s="826"/>
      <c r="T70" s="826"/>
      <c r="U70" s="826"/>
      <c r="V70" s="826"/>
      <c r="W70" s="826"/>
      <c r="X70" s="826"/>
      <c r="Y70" s="826"/>
      <c r="Z70" s="826"/>
      <c r="AA70" s="826"/>
      <c r="AB70" s="826"/>
      <c r="AC70" s="826"/>
      <c r="AD70" s="826"/>
      <c r="AE70" s="826"/>
      <c r="AF70" s="826"/>
      <c r="AG70" s="826"/>
      <c r="AH70" s="826"/>
      <c r="AI70" s="826"/>
      <c r="AJ70" s="826"/>
      <c r="AK70" s="826"/>
      <c r="AL70" s="826"/>
      <c r="AM70" s="826"/>
      <c r="AN70" s="826"/>
      <c r="AO70" s="826"/>
      <c r="AP70" s="826"/>
      <c r="AQ70" s="826"/>
      <c r="AR70" s="826"/>
      <c r="AS70" s="826"/>
      <c r="AT70" s="826"/>
      <c r="AU70" s="826"/>
      <c r="AV70" s="826"/>
      <c r="AW70" s="826"/>
      <c r="AX70" s="826"/>
      <c r="AY70" s="826"/>
      <c r="AZ70" s="881"/>
      <c r="BA70" s="881"/>
      <c r="BB70" s="881"/>
      <c r="BC70" s="881"/>
      <c r="BD70" s="882"/>
      <c r="BE70" s="254"/>
      <c r="BF70" s="254"/>
      <c r="BG70" s="254"/>
      <c r="BH70" s="254"/>
      <c r="BI70" s="254"/>
      <c r="BJ70" s="254"/>
      <c r="BK70" s="254"/>
      <c r="BL70" s="254"/>
      <c r="BM70" s="254"/>
      <c r="BN70" s="254"/>
      <c r="BO70" s="254"/>
      <c r="BP70" s="254"/>
      <c r="BQ70" s="251">
        <v>64</v>
      </c>
      <c r="BR70" s="256"/>
      <c r="BS70" s="867"/>
      <c r="BT70" s="868"/>
      <c r="BU70" s="868"/>
      <c r="BV70" s="868"/>
      <c r="BW70" s="868"/>
      <c r="BX70" s="868"/>
      <c r="BY70" s="868"/>
      <c r="BZ70" s="868"/>
      <c r="CA70" s="868"/>
      <c r="CB70" s="868"/>
      <c r="CC70" s="868"/>
      <c r="CD70" s="868"/>
      <c r="CE70" s="868"/>
      <c r="CF70" s="868"/>
      <c r="CG70" s="869"/>
      <c r="CH70" s="864"/>
      <c r="CI70" s="865"/>
      <c r="CJ70" s="865"/>
      <c r="CK70" s="865"/>
      <c r="CL70" s="866"/>
      <c r="CM70" s="864"/>
      <c r="CN70" s="865"/>
      <c r="CO70" s="865"/>
      <c r="CP70" s="865"/>
      <c r="CQ70" s="866"/>
      <c r="CR70" s="864"/>
      <c r="CS70" s="865"/>
      <c r="CT70" s="865"/>
      <c r="CU70" s="865"/>
      <c r="CV70" s="866"/>
      <c r="CW70" s="864"/>
      <c r="CX70" s="865"/>
      <c r="CY70" s="865"/>
      <c r="CZ70" s="865"/>
      <c r="DA70" s="866"/>
      <c r="DB70" s="864"/>
      <c r="DC70" s="865"/>
      <c r="DD70" s="865"/>
      <c r="DE70" s="865"/>
      <c r="DF70" s="866"/>
      <c r="DG70" s="864"/>
      <c r="DH70" s="865"/>
      <c r="DI70" s="865"/>
      <c r="DJ70" s="865"/>
      <c r="DK70" s="866"/>
      <c r="DL70" s="864"/>
      <c r="DM70" s="865"/>
      <c r="DN70" s="865"/>
      <c r="DO70" s="865"/>
      <c r="DP70" s="866"/>
      <c r="DQ70" s="864"/>
      <c r="DR70" s="865"/>
      <c r="DS70" s="865"/>
      <c r="DT70" s="865"/>
      <c r="DU70" s="866"/>
      <c r="DV70" s="861"/>
      <c r="DW70" s="862"/>
      <c r="DX70" s="862"/>
      <c r="DY70" s="862"/>
      <c r="DZ70" s="863"/>
      <c r="EA70" s="235"/>
    </row>
    <row r="71" spans="1:131" s="236" customFormat="1" ht="26.25" customHeight="1" x14ac:dyDescent="0.2">
      <c r="A71" s="250">
        <v>4</v>
      </c>
      <c r="B71" s="877"/>
      <c r="C71" s="878"/>
      <c r="D71" s="878"/>
      <c r="E71" s="878"/>
      <c r="F71" s="878"/>
      <c r="G71" s="878"/>
      <c r="H71" s="878"/>
      <c r="I71" s="878"/>
      <c r="J71" s="878"/>
      <c r="K71" s="878"/>
      <c r="L71" s="878"/>
      <c r="M71" s="878"/>
      <c r="N71" s="878"/>
      <c r="O71" s="878"/>
      <c r="P71" s="879"/>
      <c r="Q71" s="880"/>
      <c r="R71" s="826"/>
      <c r="S71" s="826"/>
      <c r="T71" s="826"/>
      <c r="U71" s="826"/>
      <c r="V71" s="826"/>
      <c r="W71" s="826"/>
      <c r="X71" s="826"/>
      <c r="Y71" s="826"/>
      <c r="Z71" s="826"/>
      <c r="AA71" s="826"/>
      <c r="AB71" s="826"/>
      <c r="AC71" s="826"/>
      <c r="AD71" s="826"/>
      <c r="AE71" s="826"/>
      <c r="AF71" s="826"/>
      <c r="AG71" s="826"/>
      <c r="AH71" s="826"/>
      <c r="AI71" s="826"/>
      <c r="AJ71" s="826"/>
      <c r="AK71" s="826"/>
      <c r="AL71" s="826"/>
      <c r="AM71" s="826"/>
      <c r="AN71" s="826"/>
      <c r="AO71" s="826"/>
      <c r="AP71" s="826"/>
      <c r="AQ71" s="826"/>
      <c r="AR71" s="826"/>
      <c r="AS71" s="826"/>
      <c r="AT71" s="826"/>
      <c r="AU71" s="826"/>
      <c r="AV71" s="826"/>
      <c r="AW71" s="826"/>
      <c r="AX71" s="826"/>
      <c r="AY71" s="826"/>
      <c r="AZ71" s="881"/>
      <c r="BA71" s="881"/>
      <c r="BB71" s="881"/>
      <c r="BC71" s="881"/>
      <c r="BD71" s="882"/>
      <c r="BE71" s="254"/>
      <c r="BF71" s="254"/>
      <c r="BG71" s="254"/>
      <c r="BH71" s="254"/>
      <c r="BI71" s="254"/>
      <c r="BJ71" s="254"/>
      <c r="BK71" s="254"/>
      <c r="BL71" s="254"/>
      <c r="BM71" s="254"/>
      <c r="BN71" s="254"/>
      <c r="BO71" s="254"/>
      <c r="BP71" s="254"/>
      <c r="BQ71" s="251">
        <v>65</v>
      </c>
      <c r="BR71" s="256"/>
      <c r="BS71" s="867"/>
      <c r="BT71" s="868"/>
      <c r="BU71" s="868"/>
      <c r="BV71" s="868"/>
      <c r="BW71" s="868"/>
      <c r="BX71" s="868"/>
      <c r="BY71" s="868"/>
      <c r="BZ71" s="868"/>
      <c r="CA71" s="868"/>
      <c r="CB71" s="868"/>
      <c r="CC71" s="868"/>
      <c r="CD71" s="868"/>
      <c r="CE71" s="868"/>
      <c r="CF71" s="868"/>
      <c r="CG71" s="869"/>
      <c r="CH71" s="864"/>
      <c r="CI71" s="865"/>
      <c r="CJ71" s="865"/>
      <c r="CK71" s="865"/>
      <c r="CL71" s="866"/>
      <c r="CM71" s="864"/>
      <c r="CN71" s="865"/>
      <c r="CO71" s="865"/>
      <c r="CP71" s="865"/>
      <c r="CQ71" s="866"/>
      <c r="CR71" s="864"/>
      <c r="CS71" s="865"/>
      <c r="CT71" s="865"/>
      <c r="CU71" s="865"/>
      <c r="CV71" s="866"/>
      <c r="CW71" s="864"/>
      <c r="CX71" s="865"/>
      <c r="CY71" s="865"/>
      <c r="CZ71" s="865"/>
      <c r="DA71" s="866"/>
      <c r="DB71" s="864"/>
      <c r="DC71" s="865"/>
      <c r="DD71" s="865"/>
      <c r="DE71" s="865"/>
      <c r="DF71" s="866"/>
      <c r="DG71" s="864"/>
      <c r="DH71" s="865"/>
      <c r="DI71" s="865"/>
      <c r="DJ71" s="865"/>
      <c r="DK71" s="866"/>
      <c r="DL71" s="864"/>
      <c r="DM71" s="865"/>
      <c r="DN71" s="865"/>
      <c r="DO71" s="865"/>
      <c r="DP71" s="866"/>
      <c r="DQ71" s="864"/>
      <c r="DR71" s="865"/>
      <c r="DS71" s="865"/>
      <c r="DT71" s="865"/>
      <c r="DU71" s="866"/>
      <c r="DV71" s="861"/>
      <c r="DW71" s="862"/>
      <c r="DX71" s="862"/>
      <c r="DY71" s="862"/>
      <c r="DZ71" s="863"/>
      <c r="EA71" s="235"/>
    </row>
    <row r="72" spans="1:131" s="236" customFormat="1" ht="26.25" customHeight="1" x14ac:dyDescent="0.2">
      <c r="A72" s="250">
        <v>5</v>
      </c>
      <c r="B72" s="877"/>
      <c r="C72" s="878"/>
      <c r="D72" s="878"/>
      <c r="E72" s="878"/>
      <c r="F72" s="878"/>
      <c r="G72" s="878"/>
      <c r="H72" s="878"/>
      <c r="I72" s="878"/>
      <c r="J72" s="878"/>
      <c r="K72" s="878"/>
      <c r="L72" s="878"/>
      <c r="M72" s="878"/>
      <c r="N72" s="878"/>
      <c r="O72" s="878"/>
      <c r="P72" s="879"/>
      <c r="Q72" s="880"/>
      <c r="R72" s="826"/>
      <c r="S72" s="826"/>
      <c r="T72" s="826"/>
      <c r="U72" s="826"/>
      <c r="V72" s="826"/>
      <c r="W72" s="826"/>
      <c r="X72" s="826"/>
      <c r="Y72" s="826"/>
      <c r="Z72" s="826"/>
      <c r="AA72" s="826"/>
      <c r="AB72" s="826"/>
      <c r="AC72" s="826"/>
      <c r="AD72" s="826"/>
      <c r="AE72" s="826"/>
      <c r="AF72" s="826"/>
      <c r="AG72" s="826"/>
      <c r="AH72" s="826"/>
      <c r="AI72" s="826"/>
      <c r="AJ72" s="826"/>
      <c r="AK72" s="826"/>
      <c r="AL72" s="826"/>
      <c r="AM72" s="826"/>
      <c r="AN72" s="826"/>
      <c r="AO72" s="826"/>
      <c r="AP72" s="826"/>
      <c r="AQ72" s="826"/>
      <c r="AR72" s="826"/>
      <c r="AS72" s="826"/>
      <c r="AT72" s="826"/>
      <c r="AU72" s="826"/>
      <c r="AV72" s="826"/>
      <c r="AW72" s="826"/>
      <c r="AX72" s="826"/>
      <c r="AY72" s="826"/>
      <c r="AZ72" s="881"/>
      <c r="BA72" s="881"/>
      <c r="BB72" s="881"/>
      <c r="BC72" s="881"/>
      <c r="BD72" s="882"/>
      <c r="BE72" s="254"/>
      <c r="BF72" s="254"/>
      <c r="BG72" s="254"/>
      <c r="BH72" s="254"/>
      <c r="BI72" s="254"/>
      <c r="BJ72" s="254"/>
      <c r="BK72" s="254"/>
      <c r="BL72" s="254"/>
      <c r="BM72" s="254"/>
      <c r="BN72" s="254"/>
      <c r="BO72" s="254"/>
      <c r="BP72" s="254"/>
      <c r="BQ72" s="251">
        <v>66</v>
      </c>
      <c r="BR72" s="256"/>
      <c r="BS72" s="867"/>
      <c r="BT72" s="868"/>
      <c r="BU72" s="868"/>
      <c r="BV72" s="868"/>
      <c r="BW72" s="868"/>
      <c r="BX72" s="868"/>
      <c r="BY72" s="868"/>
      <c r="BZ72" s="868"/>
      <c r="CA72" s="868"/>
      <c r="CB72" s="868"/>
      <c r="CC72" s="868"/>
      <c r="CD72" s="868"/>
      <c r="CE72" s="868"/>
      <c r="CF72" s="868"/>
      <c r="CG72" s="869"/>
      <c r="CH72" s="864"/>
      <c r="CI72" s="865"/>
      <c r="CJ72" s="865"/>
      <c r="CK72" s="865"/>
      <c r="CL72" s="866"/>
      <c r="CM72" s="864"/>
      <c r="CN72" s="865"/>
      <c r="CO72" s="865"/>
      <c r="CP72" s="865"/>
      <c r="CQ72" s="866"/>
      <c r="CR72" s="864"/>
      <c r="CS72" s="865"/>
      <c r="CT72" s="865"/>
      <c r="CU72" s="865"/>
      <c r="CV72" s="866"/>
      <c r="CW72" s="864"/>
      <c r="CX72" s="865"/>
      <c r="CY72" s="865"/>
      <c r="CZ72" s="865"/>
      <c r="DA72" s="866"/>
      <c r="DB72" s="864"/>
      <c r="DC72" s="865"/>
      <c r="DD72" s="865"/>
      <c r="DE72" s="865"/>
      <c r="DF72" s="866"/>
      <c r="DG72" s="864"/>
      <c r="DH72" s="865"/>
      <c r="DI72" s="865"/>
      <c r="DJ72" s="865"/>
      <c r="DK72" s="866"/>
      <c r="DL72" s="864"/>
      <c r="DM72" s="865"/>
      <c r="DN72" s="865"/>
      <c r="DO72" s="865"/>
      <c r="DP72" s="866"/>
      <c r="DQ72" s="864"/>
      <c r="DR72" s="865"/>
      <c r="DS72" s="865"/>
      <c r="DT72" s="865"/>
      <c r="DU72" s="866"/>
      <c r="DV72" s="861"/>
      <c r="DW72" s="862"/>
      <c r="DX72" s="862"/>
      <c r="DY72" s="862"/>
      <c r="DZ72" s="863"/>
      <c r="EA72" s="235"/>
    </row>
    <row r="73" spans="1:131" s="236" customFormat="1" ht="26.25" customHeight="1" x14ac:dyDescent="0.2">
      <c r="A73" s="250">
        <v>6</v>
      </c>
      <c r="B73" s="877"/>
      <c r="C73" s="878"/>
      <c r="D73" s="878"/>
      <c r="E73" s="878"/>
      <c r="F73" s="878"/>
      <c r="G73" s="878"/>
      <c r="H73" s="878"/>
      <c r="I73" s="878"/>
      <c r="J73" s="878"/>
      <c r="K73" s="878"/>
      <c r="L73" s="878"/>
      <c r="M73" s="878"/>
      <c r="N73" s="878"/>
      <c r="O73" s="878"/>
      <c r="P73" s="879"/>
      <c r="Q73" s="880"/>
      <c r="R73" s="826"/>
      <c r="S73" s="826"/>
      <c r="T73" s="826"/>
      <c r="U73" s="826"/>
      <c r="V73" s="826"/>
      <c r="W73" s="826"/>
      <c r="X73" s="826"/>
      <c r="Y73" s="826"/>
      <c r="Z73" s="826"/>
      <c r="AA73" s="826"/>
      <c r="AB73" s="826"/>
      <c r="AC73" s="826"/>
      <c r="AD73" s="826"/>
      <c r="AE73" s="826"/>
      <c r="AF73" s="826"/>
      <c r="AG73" s="826"/>
      <c r="AH73" s="826"/>
      <c r="AI73" s="826"/>
      <c r="AJ73" s="826"/>
      <c r="AK73" s="826"/>
      <c r="AL73" s="826"/>
      <c r="AM73" s="826"/>
      <c r="AN73" s="826"/>
      <c r="AO73" s="826"/>
      <c r="AP73" s="826"/>
      <c r="AQ73" s="826"/>
      <c r="AR73" s="826"/>
      <c r="AS73" s="826"/>
      <c r="AT73" s="826"/>
      <c r="AU73" s="826"/>
      <c r="AV73" s="826"/>
      <c r="AW73" s="826"/>
      <c r="AX73" s="826"/>
      <c r="AY73" s="826"/>
      <c r="AZ73" s="881"/>
      <c r="BA73" s="881"/>
      <c r="BB73" s="881"/>
      <c r="BC73" s="881"/>
      <c r="BD73" s="882"/>
      <c r="BE73" s="254"/>
      <c r="BF73" s="254"/>
      <c r="BG73" s="254"/>
      <c r="BH73" s="254"/>
      <c r="BI73" s="254"/>
      <c r="BJ73" s="254"/>
      <c r="BK73" s="254"/>
      <c r="BL73" s="254"/>
      <c r="BM73" s="254"/>
      <c r="BN73" s="254"/>
      <c r="BO73" s="254"/>
      <c r="BP73" s="254"/>
      <c r="BQ73" s="251">
        <v>67</v>
      </c>
      <c r="BR73" s="256"/>
      <c r="BS73" s="867"/>
      <c r="BT73" s="868"/>
      <c r="BU73" s="868"/>
      <c r="BV73" s="868"/>
      <c r="BW73" s="868"/>
      <c r="BX73" s="868"/>
      <c r="BY73" s="868"/>
      <c r="BZ73" s="868"/>
      <c r="CA73" s="868"/>
      <c r="CB73" s="868"/>
      <c r="CC73" s="868"/>
      <c r="CD73" s="868"/>
      <c r="CE73" s="868"/>
      <c r="CF73" s="868"/>
      <c r="CG73" s="869"/>
      <c r="CH73" s="864"/>
      <c r="CI73" s="865"/>
      <c r="CJ73" s="865"/>
      <c r="CK73" s="865"/>
      <c r="CL73" s="866"/>
      <c r="CM73" s="864"/>
      <c r="CN73" s="865"/>
      <c r="CO73" s="865"/>
      <c r="CP73" s="865"/>
      <c r="CQ73" s="866"/>
      <c r="CR73" s="864"/>
      <c r="CS73" s="865"/>
      <c r="CT73" s="865"/>
      <c r="CU73" s="865"/>
      <c r="CV73" s="866"/>
      <c r="CW73" s="864"/>
      <c r="CX73" s="865"/>
      <c r="CY73" s="865"/>
      <c r="CZ73" s="865"/>
      <c r="DA73" s="866"/>
      <c r="DB73" s="864"/>
      <c r="DC73" s="865"/>
      <c r="DD73" s="865"/>
      <c r="DE73" s="865"/>
      <c r="DF73" s="866"/>
      <c r="DG73" s="864"/>
      <c r="DH73" s="865"/>
      <c r="DI73" s="865"/>
      <c r="DJ73" s="865"/>
      <c r="DK73" s="866"/>
      <c r="DL73" s="864"/>
      <c r="DM73" s="865"/>
      <c r="DN73" s="865"/>
      <c r="DO73" s="865"/>
      <c r="DP73" s="866"/>
      <c r="DQ73" s="864"/>
      <c r="DR73" s="865"/>
      <c r="DS73" s="865"/>
      <c r="DT73" s="865"/>
      <c r="DU73" s="866"/>
      <c r="DV73" s="861"/>
      <c r="DW73" s="862"/>
      <c r="DX73" s="862"/>
      <c r="DY73" s="862"/>
      <c r="DZ73" s="863"/>
      <c r="EA73" s="235"/>
    </row>
    <row r="74" spans="1:131" s="236" customFormat="1" ht="26.25" customHeight="1" x14ac:dyDescent="0.2">
      <c r="A74" s="250">
        <v>7</v>
      </c>
      <c r="B74" s="877"/>
      <c r="C74" s="878"/>
      <c r="D74" s="878"/>
      <c r="E74" s="878"/>
      <c r="F74" s="878"/>
      <c r="G74" s="878"/>
      <c r="H74" s="878"/>
      <c r="I74" s="878"/>
      <c r="J74" s="878"/>
      <c r="K74" s="878"/>
      <c r="L74" s="878"/>
      <c r="M74" s="878"/>
      <c r="N74" s="878"/>
      <c r="O74" s="878"/>
      <c r="P74" s="879"/>
      <c r="Q74" s="880"/>
      <c r="R74" s="826"/>
      <c r="S74" s="826"/>
      <c r="T74" s="826"/>
      <c r="U74" s="826"/>
      <c r="V74" s="826"/>
      <c r="W74" s="826"/>
      <c r="X74" s="826"/>
      <c r="Y74" s="826"/>
      <c r="Z74" s="826"/>
      <c r="AA74" s="826"/>
      <c r="AB74" s="826"/>
      <c r="AC74" s="826"/>
      <c r="AD74" s="826"/>
      <c r="AE74" s="826"/>
      <c r="AF74" s="826"/>
      <c r="AG74" s="826"/>
      <c r="AH74" s="826"/>
      <c r="AI74" s="826"/>
      <c r="AJ74" s="826"/>
      <c r="AK74" s="826"/>
      <c r="AL74" s="826"/>
      <c r="AM74" s="826"/>
      <c r="AN74" s="826"/>
      <c r="AO74" s="826"/>
      <c r="AP74" s="826"/>
      <c r="AQ74" s="826"/>
      <c r="AR74" s="826"/>
      <c r="AS74" s="826"/>
      <c r="AT74" s="826"/>
      <c r="AU74" s="826"/>
      <c r="AV74" s="826"/>
      <c r="AW74" s="826"/>
      <c r="AX74" s="826"/>
      <c r="AY74" s="826"/>
      <c r="AZ74" s="881"/>
      <c r="BA74" s="881"/>
      <c r="BB74" s="881"/>
      <c r="BC74" s="881"/>
      <c r="BD74" s="882"/>
      <c r="BE74" s="254"/>
      <c r="BF74" s="254"/>
      <c r="BG74" s="254"/>
      <c r="BH74" s="254"/>
      <c r="BI74" s="254"/>
      <c r="BJ74" s="254"/>
      <c r="BK74" s="254"/>
      <c r="BL74" s="254"/>
      <c r="BM74" s="254"/>
      <c r="BN74" s="254"/>
      <c r="BO74" s="254"/>
      <c r="BP74" s="254"/>
      <c r="BQ74" s="251">
        <v>68</v>
      </c>
      <c r="BR74" s="256"/>
      <c r="BS74" s="867"/>
      <c r="BT74" s="868"/>
      <c r="BU74" s="868"/>
      <c r="BV74" s="868"/>
      <c r="BW74" s="868"/>
      <c r="BX74" s="868"/>
      <c r="BY74" s="868"/>
      <c r="BZ74" s="868"/>
      <c r="CA74" s="868"/>
      <c r="CB74" s="868"/>
      <c r="CC74" s="868"/>
      <c r="CD74" s="868"/>
      <c r="CE74" s="868"/>
      <c r="CF74" s="868"/>
      <c r="CG74" s="869"/>
      <c r="CH74" s="864"/>
      <c r="CI74" s="865"/>
      <c r="CJ74" s="865"/>
      <c r="CK74" s="865"/>
      <c r="CL74" s="866"/>
      <c r="CM74" s="864"/>
      <c r="CN74" s="865"/>
      <c r="CO74" s="865"/>
      <c r="CP74" s="865"/>
      <c r="CQ74" s="866"/>
      <c r="CR74" s="864"/>
      <c r="CS74" s="865"/>
      <c r="CT74" s="865"/>
      <c r="CU74" s="865"/>
      <c r="CV74" s="866"/>
      <c r="CW74" s="864"/>
      <c r="CX74" s="865"/>
      <c r="CY74" s="865"/>
      <c r="CZ74" s="865"/>
      <c r="DA74" s="866"/>
      <c r="DB74" s="864"/>
      <c r="DC74" s="865"/>
      <c r="DD74" s="865"/>
      <c r="DE74" s="865"/>
      <c r="DF74" s="866"/>
      <c r="DG74" s="864"/>
      <c r="DH74" s="865"/>
      <c r="DI74" s="865"/>
      <c r="DJ74" s="865"/>
      <c r="DK74" s="866"/>
      <c r="DL74" s="864"/>
      <c r="DM74" s="865"/>
      <c r="DN74" s="865"/>
      <c r="DO74" s="865"/>
      <c r="DP74" s="866"/>
      <c r="DQ74" s="864"/>
      <c r="DR74" s="865"/>
      <c r="DS74" s="865"/>
      <c r="DT74" s="865"/>
      <c r="DU74" s="866"/>
      <c r="DV74" s="861"/>
      <c r="DW74" s="862"/>
      <c r="DX74" s="862"/>
      <c r="DY74" s="862"/>
      <c r="DZ74" s="863"/>
      <c r="EA74" s="235"/>
    </row>
    <row r="75" spans="1:131" s="236" customFormat="1" ht="26.25" customHeight="1" x14ac:dyDescent="0.2">
      <c r="A75" s="250">
        <v>8</v>
      </c>
      <c r="B75" s="877"/>
      <c r="C75" s="878"/>
      <c r="D75" s="878"/>
      <c r="E75" s="878"/>
      <c r="F75" s="878"/>
      <c r="G75" s="878"/>
      <c r="H75" s="878"/>
      <c r="I75" s="878"/>
      <c r="J75" s="878"/>
      <c r="K75" s="878"/>
      <c r="L75" s="878"/>
      <c r="M75" s="878"/>
      <c r="N75" s="878"/>
      <c r="O75" s="878"/>
      <c r="P75" s="879"/>
      <c r="Q75" s="883"/>
      <c r="R75" s="884"/>
      <c r="S75" s="884"/>
      <c r="T75" s="884"/>
      <c r="U75" s="825"/>
      <c r="V75" s="885"/>
      <c r="W75" s="884"/>
      <c r="X75" s="884"/>
      <c r="Y75" s="884"/>
      <c r="Z75" s="825"/>
      <c r="AA75" s="885"/>
      <c r="AB75" s="884"/>
      <c r="AC75" s="884"/>
      <c r="AD75" s="884"/>
      <c r="AE75" s="825"/>
      <c r="AF75" s="885"/>
      <c r="AG75" s="884"/>
      <c r="AH75" s="884"/>
      <c r="AI75" s="884"/>
      <c r="AJ75" s="825"/>
      <c r="AK75" s="885"/>
      <c r="AL75" s="884"/>
      <c r="AM75" s="884"/>
      <c r="AN75" s="884"/>
      <c r="AO75" s="825"/>
      <c r="AP75" s="885"/>
      <c r="AQ75" s="884"/>
      <c r="AR75" s="884"/>
      <c r="AS75" s="884"/>
      <c r="AT75" s="825"/>
      <c r="AU75" s="885"/>
      <c r="AV75" s="884"/>
      <c r="AW75" s="884"/>
      <c r="AX75" s="884"/>
      <c r="AY75" s="825"/>
      <c r="AZ75" s="881"/>
      <c r="BA75" s="881"/>
      <c r="BB75" s="881"/>
      <c r="BC75" s="881"/>
      <c r="BD75" s="882"/>
      <c r="BE75" s="254"/>
      <c r="BF75" s="254"/>
      <c r="BG75" s="254"/>
      <c r="BH75" s="254"/>
      <c r="BI75" s="254"/>
      <c r="BJ75" s="254"/>
      <c r="BK75" s="254"/>
      <c r="BL75" s="254"/>
      <c r="BM75" s="254"/>
      <c r="BN75" s="254"/>
      <c r="BO75" s="254"/>
      <c r="BP75" s="254"/>
      <c r="BQ75" s="251">
        <v>69</v>
      </c>
      <c r="BR75" s="256"/>
      <c r="BS75" s="867"/>
      <c r="BT75" s="868"/>
      <c r="BU75" s="868"/>
      <c r="BV75" s="868"/>
      <c r="BW75" s="868"/>
      <c r="BX75" s="868"/>
      <c r="BY75" s="868"/>
      <c r="BZ75" s="868"/>
      <c r="CA75" s="868"/>
      <c r="CB75" s="868"/>
      <c r="CC75" s="868"/>
      <c r="CD75" s="868"/>
      <c r="CE75" s="868"/>
      <c r="CF75" s="868"/>
      <c r="CG75" s="869"/>
      <c r="CH75" s="864"/>
      <c r="CI75" s="865"/>
      <c r="CJ75" s="865"/>
      <c r="CK75" s="865"/>
      <c r="CL75" s="866"/>
      <c r="CM75" s="864"/>
      <c r="CN75" s="865"/>
      <c r="CO75" s="865"/>
      <c r="CP75" s="865"/>
      <c r="CQ75" s="866"/>
      <c r="CR75" s="864"/>
      <c r="CS75" s="865"/>
      <c r="CT75" s="865"/>
      <c r="CU75" s="865"/>
      <c r="CV75" s="866"/>
      <c r="CW75" s="864"/>
      <c r="CX75" s="865"/>
      <c r="CY75" s="865"/>
      <c r="CZ75" s="865"/>
      <c r="DA75" s="866"/>
      <c r="DB75" s="864"/>
      <c r="DC75" s="865"/>
      <c r="DD75" s="865"/>
      <c r="DE75" s="865"/>
      <c r="DF75" s="866"/>
      <c r="DG75" s="864"/>
      <c r="DH75" s="865"/>
      <c r="DI75" s="865"/>
      <c r="DJ75" s="865"/>
      <c r="DK75" s="866"/>
      <c r="DL75" s="864"/>
      <c r="DM75" s="865"/>
      <c r="DN75" s="865"/>
      <c r="DO75" s="865"/>
      <c r="DP75" s="866"/>
      <c r="DQ75" s="864"/>
      <c r="DR75" s="865"/>
      <c r="DS75" s="865"/>
      <c r="DT75" s="865"/>
      <c r="DU75" s="866"/>
      <c r="DV75" s="861"/>
      <c r="DW75" s="862"/>
      <c r="DX75" s="862"/>
      <c r="DY75" s="862"/>
      <c r="DZ75" s="863"/>
      <c r="EA75" s="235"/>
    </row>
    <row r="76" spans="1:131" s="236" customFormat="1" ht="26.25" customHeight="1" x14ac:dyDescent="0.2">
      <c r="A76" s="250">
        <v>9</v>
      </c>
      <c r="B76" s="877"/>
      <c r="C76" s="878"/>
      <c r="D76" s="878"/>
      <c r="E76" s="878"/>
      <c r="F76" s="878"/>
      <c r="G76" s="878"/>
      <c r="H76" s="878"/>
      <c r="I76" s="878"/>
      <c r="J76" s="878"/>
      <c r="K76" s="878"/>
      <c r="L76" s="878"/>
      <c r="M76" s="878"/>
      <c r="N76" s="878"/>
      <c r="O76" s="878"/>
      <c r="P76" s="879"/>
      <c r="Q76" s="883"/>
      <c r="R76" s="884"/>
      <c r="S76" s="884"/>
      <c r="T76" s="884"/>
      <c r="U76" s="825"/>
      <c r="V76" s="885"/>
      <c r="W76" s="884"/>
      <c r="X76" s="884"/>
      <c r="Y76" s="884"/>
      <c r="Z76" s="825"/>
      <c r="AA76" s="885"/>
      <c r="AB76" s="884"/>
      <c r="AC76" s="884"/>
      <c r="AD76" s="884"/>
      <c r="AE76" s="825"/>
      <c r="AF76" s="885"/>
      <c r="AG76" s="884"/>
      <c r="AH76" s="884"/>
      <c r="AI76" s="884"/>
      <c r="AJ76" s="825"/>
      <c r="AK76" s="885"/>
      <c r="AL76" s="884"/>
      <c r="AM76" s="884"/>
      <c r="AN76" s="884"/>
      <c r="AO76" s="825"/>
      <c r="AP76" s="885"/>
      <c r="AQ76" s="884"/>
      <c r="AR76" s="884"/>
      <c r="AS76" s="884"/>
      <c r="AT76" s="825"/>
      <c r="AU76" s="885"/>
      <c r="AV76" s="884"/>
      <c r="AW76" s="884"/>
      <c r="AX76" s="884"/>
      <c r="AY76" s="825"/>
      <c r="AZ76" s="881"/>
      <c r="BA76" s="881"/>
      <c r="BB76" s="881"/>
      <c r="BC76" s="881"/>
      <c r="BD76" s="882"/>
      <c r="BE76" s="254"/>
      <c r="BF76" s="254"/>
      <c r="BG76" s="254"/>
      <c r="BH76" s="254"/>
      <c r="BI76" s="254"/>
      <c r="BJ76" s="254"/>
      <c r="BK76" s="254"/>
      <c r="BL76" s="254"/>
      <c r="BM76" s="254"/>
      <c r="BN76" s="254"/>
      <c r="BO76" s="254"/>
      <c r="BP76" s="254"/>
      <c r="BQ76" s="251">
        <v>70</v>
      </c>
      <c r="BR76" s="256"/>
      <c r="BS76" s="867"/>
      <c r="BT76" s="868"/>
      <c r="BU76" s="868"/>
      <c r="BV76" s="868"/>
      <c r="BW76" s="868"/>
      <c r="BX76" s="868"/>
      <c r="BY76" s="868"/>
      <c r="BZ76" s="868"/>
      <c r="CA76" s="868"/>
      <c r="CB76" s="868"/>
      <c r="CC76" s="868"/>
      <c r="CD76" s="868"/>
      <c r="CE76" s="868"/>
      <c r="CF76" s="868"/>
      <c r="CG76" s="869"/>
      <c r="CH76" s="864"/>
      <c r="CI76" s="865"/>
      <c r="CJ76" s="865"/>
      <c r="CK76" s="865"/>
      <c r="CL76" s="866"/>
      <c r="CM76" s="864"/>
      <c r="CN76" s="865"/>
      <c r="CO76" s="865"/>
      <c r="CP76" s="865"/>
      <c r="CQ76" s="866"/>
      <c r="CR76" s="864"/>
      <c r="CS76" s="865"/>
      <c r="CT76" s="865"/>
      <c r="CU76" s="865"/>
      <c r="CV76" s="866"/>
      <c r="CW76" s="864"/>
      <c r="CX76" s="865"/>
      <c r="CY76" s="865"/>
      <c r="CZ76" s="865"/>
      <c r="DA76" s="866"/>
      <c r="DB76" s="864"/>
      <c r="DC76" s="865"/>
      <c r="DD76" s="865"/>
      <c r="DE76" s="865"/>
      <c r="DF76" s="866"/>
      <c r="DG76" s="864"/>
      <c r="DH76" s="865"/>
      <c r="DI76" s="865"/>
      <c r="DJ76" s="865"/>
      <c r="DK76" s="866"/>
      <c r="DL76" s="864"/>
      <c r="DM76" s="865"/>
      <c r="DN76" s="865"/>
      <c r="DO76" s="865"/>
      <c r="DP76" s="866"/>
      <c r="DQ76" s="864"/>
      <c r="DR76" s="865"/>
      <c r="DS76" s="865"/>
      <c r="DT76" s="865"/>
      <c r="DU76" s="866"/>
      <c r="DV76" s="861"/>
      <c r="DW76" s="862"/>
      <c r="DX76" s="862"/>
      <c r="DY76" s="862"/>
      <c r="DZ76" s="863"/>
      <c r="EA76" s="235"/>
    </row>
    <row r="77" spans="1:131" s="236" customFormat="1" ht="26.25" customHeight="1" x14ac:dyDescent="0.2">
      <c r="A77" s="250">
        <v>10</v>
      </c>
      <c r="B77" s="877"/>
      <c r="C77" s="878"/>
      <c r="D77" s="878"/>
      <c r="E77" s="878"/>
      <c r="F77" s="878"/>
      <c r="G77" s="878"/>
      <c r="H77" s="878"/>
      <c r="I77" s="878"/>
      <c r="J77" s="878"/>
      <c r="K77" s="878"/>
      <c r="L77" s="878"/>
      <c r="M77" s="878"/>
      <c r="N77" s="878"/>
      <c r="O77" s="878"/>
      <c r="P77" s="879"/>
      <c r="Q77" s="883"/>
      <c r="R77" s="884"/>
      <c r="S77" s="884"/>
      <c r="T77" s="884"/>
      <c r="U77" s="825"/>
      <c r="V77" s="885"/>
      <c r="W77" s="884"/>
      <c r="X77" s="884"/>
      <c r="Y77" s="884"/>
      <c r="Z77" s="825"/>
      <c r="AA77" s="885"/>
      <c r="AB77" s="884"/>
      <c r="AC77" s="884"/>
      <c r="AD77" s="884"/>
      <c r="AE77" s="825"/>
      <c r="AF77" s="885"/>
      <c r="AG77" s="884"/>
      <c r="AH77" s="884"/>
      <c r="AI77" s="884"/>
      <c r="AJ77" s="825"/>
      <c r="AK77" s="885"/>
      <c r="AL77" s="884"/>
      <c r="AM77" s="884"/>
      <c r="AN77" s="884"/>
      <c r="AO77" s="825"/>
      <c r="AP77" s="885"/>
      <c r="AQ77" s="884"/>
      <c r="AR77" s="884"/>
      <c r="AS77" s="884"/>
      <c r="AT77" s="825"/>
      <c r="AU77" s="885"/>
      <c r="AV77" s="884"/>
      <c r="AW77" s="884"/>
      <c r="AX77" s="884"/>
      <c r="AY77" s="825"/>
      <c r="AZ77" s="881"/>
      <c r="BA77" s="881"/>
      <c r="BB77" s="881"/>
      <c r="BC77" s="881"/>
      <c r="BD77" s="882"/>
      <c r="BE77" s="254"/>
      <c r="BF77" s="254"/>
      <c r="BG77" s="254"/>
      <c r="BH77" s="254"/>
      <c r="BI77" s="254"/>
      <c r="BJ77" s="254"/>
      <c r="BK77" s="254"/>
      <c r="BL77" s="254"/>
      <c r="BM77" s="254"/>
      <c r="BN77" s="254"/>
      <c r="BO77" s="254"/>
      <c r="BP77" s="254"/>
      <c r="BQ77" s="251">
        <v>71</v>
      </c>
      <c r="BR77" s="256"/>
      <c r="BS77" s="867"/>
      <c r="BT77" s="868"/>
      <c r="BU77" s="868"/>
      <c r="BV77" s="868"/>
      <c r="BW77" s="868"/>
      <c r="BX77" s="868"/>
      <c r="BY77" s="868"/>
      <c r="BZ77" s="868"/>
      <c r="CA77" s="868"/>
      <c r="CB77" s="868"/>
      <c r="CC77" s="868"/>
      <c r="CD77" s="868"/>
      <c r="CE77" s="868"/>
      <c r="CF77" s="868"/>
      <c r="CG77" s="869"/>
      <c r="CH77" s="864"/>
      <c r="CI77" s="865"/>
      <c r="CJ77" s="865"/>
      <c r="CK77" s="865"/>
      <c r="CL77" s="866"/>
      <c r="CM77" s="864"/>
      <c r="CN77" s="865"/>
      <c r="CO77" s="865"/>
      <c r="CP77" s="865"/>
      <c r="CQ77" s="866"/>
      <c r="CR77" s="864"/>
      <c r="CS77" s="865"/>
      <c r="CT77" s="865"/>
      <c r="CU77" s="865"/>
      <c r="CV77" s="866"/>
      <c r="CW77" s="864"/>
      <c r="CX77" s="865"/>
      <c r="CY77" s="865"/>
      <c r="CZ77" s="865"/>
      <c r="DA77" s="866"/>
      <c r="DB77" s="864"/>
      <c r="DC77" s="865"/>
      <c r="DD77" s="865"/>
      <c r="DE77" s="865"/>
      <c r="DF77" s="866"/>
      <c r="DG77" s="864"/>
      <c r="DH77" s="865"/>
      <c r="DI77" s="865"/>
      <c r="DJ77" s="865"/>
      <c r="DK77" s="866"/>
      <c r="DL77" s="864"/>
      <c r="DM77" s="865"/>
      <c r="DN77" s="865"/>
      <c r="DO77" s="865"/>
      <c r="DP77" s="866"/>
      <c r="DQ77" s="864"/>
      <c r="DR77" s="865"/>
      <c r="DS77" s="865"/>
      <c r="DT77" s="865"/>
      <c r="DU77" s="866"/>
      <c r="DV77" s="861"/>
      <c r="DW77" s="862"/>
      <c r="DX77" s="862"/>
      <c r="DY77" s="862"/>
      <c r="DZ77" s="863"/>
      <c r="EA77" s="235"/>
    </row>
    <row r="78" spans="1:131" s="236" customFormat="1" ht="26.25" customHeight="1" x14ac:dyDescent="0.2">
      <c r="A78" s="250">
        <v>11</v>
      </c>
      <c r="B78" s="877"/>
      <c r="C78" s="878"/>
      <c r="D78" s="878"/>
      <c r="E78" s="878"/>
      <c r="F78" s="878"/>
      <c r="G78" s="878"/>
      <c r="H78" s="878"/>
      <c r="I78" s="878"/>
      <c r="J78" s="878"/>
      <c r="K78" s="878"/>
      <c r="L78" s="878"/>
      <c r="M78" s="878"/>
      <c r="N78" s="878"/>
      <c r="O78" s="878"/>
      <c r="P78" s="879"/>
      <c r="Q78" s="880"/>
      <c r="R78" s="826"/>
      <c r="S78" s="826"/>
      <c r="T78" s="826"/>
      <c r="U78" s="826"/>
      <c r="V78" s="826"/>
      <c r="W78" s="826"/>
      <c r="X78" s="826"/>
      <c r="Y78" s="826"/>
      <c r="Z78" s="826"/>
      <c r="AA78" s="826"/>
      <c r="AB78" s="826"/>
      <c r="AC78" s="826"/>
      <c r="AD78" s="826"/>
      <c r="AE78" s="826"/>
      <c r="AF78" s="826"/>
      <c r="AG78" s="826"/>
      <c r="AH78" s="826"/>
      <c r="AI78" s="826"/>
      <c r="AJ78" s="826"/>
      <c r="AK78" s="826"/>
      <c r="AL78" s="826"/>
      <c r="AM78" s="826"/>
      <c r="AN78" s="826"/>
      <c r="AO78" s="826"/>
      <c r="AP78" s="826"/>
      <c r="AQ78" s="826"/>
      <c r="AR78" s="826"/>
      <c r="AS78" s="826"/>
      <c r="AT78" s="826"/>
      <c r="AU78" s="826"/>
      <c r="AV78" s="826"/>
      <c r="AW78" s="826"/>
      <c r="AX78" s="826"/>
      <c r="AY78" s="826"/>
      <c r="AZ78" s="881"/>
      <c r="BA78" s="881"/>
      <c r="BB78" s="881"/>
      <c r="BC78" s="881"/>
      <c r="BD78" s="882"/>
      <c r="BE78" s="254"/>
      <c r="BF78" s="254"/>
      <c r="BG78" s="254"/>
      <c r="BH78" s="254"/>
      <c r="BI78" s="254"/>
      <c r="BJ78" s="257"/>
      <c r="BK78" s="257"/>
      <c r="BL78" s="257"/>
      <c r="BM78" s="257"/>
      <c r="BN78" s="257"/>
      <c r="BO78" s="254"/>
      <c r="BP78" s="254"/>
      <c r="BQ78" s="251">
        <v>72</v>
      </c>
      <c r="BR78" s="256"/>
      <c r="BS78" s="867"/>
      <c r="BT78" s="868"/>
      <c r="BU78" s="868"/>
      <c r="BV78" s="868"/>
      <c r="BW78" s="868"/>
      <c r="BX78" s="868"/>
      <c r="BY78" s="868"/>
      <c r="BZ78" s="868"/>
      <c r="CA78" s="868"/>
      <c r="CB78" s="868"/>
      <c r="CC78" s="868"/>
      <c r="CD78" s="868"/>
      <c r="CE78" s="868"/>
      <c r="CF78" s="868"/>
      <c r="CG78" s="869"/>
      <c r="CH78" s="864"/>
      <c r="CI78" s="865"/>
      <c r="CJ78" s="865"/>
      <c r="CK78" s="865"/>
      <c r="CL78" s="866"/>
      <c r="CM78" s="864"/>
      <c r="CN78" s="865"/>
      <c r="CO78" s="865"/>
      <c r="CP78" s="865"/>
      <c r="CQ78" s="866"/>
      <c r="CR78" s="864"/>
      <c r="CS78" s="865"/>
      <c r="CT78" s="865"/>
      <c r="CU78" s="865"/>
      <c r="CV78" s="866"/>
      <c r="CW78" s="864"/>
      <c r="CX78" s="865"/>
      <c r="CY78" s="865"/>
      <c r="CZ78" s="865"/>
      <c r="DA78" s="866"/>
      <c r="DB78" s="864"/>
      <c r="DC78" s="865"/>
      <c r="DD78" s="865"/>
      <c r="DE78" s="865"/>
      <c r="DF78" s="866"/>
      <c r="DG78" s="864"/>
      <c r="DH78" s="865"/>
      <c r="DI78" s="865"/>
      <c r="DJ78" s="865"/>
      <c r="DK78" s="866"/>
      <c r="DL78" s="864"/>
      <c r="DM78" s="865"/>
      <c r="DN78" s="865"/>
      <c r="DO78" s="865"/>
      <c r="DP78" s="866"/>
      <c r="DQ78" s="864"/>
      <c r="DR78" s="865"/>
      <c r="DS78" s="865"/>
      <c r="DT78" s="865"/>
      <c r="DU78" s="866"/>
      <c r="DV78" s="861"/>
      <c r="DW78" s="862"/>
      <c r="DX78" s="862"/>
      <c r="DY78" s="862"/>
      <c r="DZ78" s="863"/>
      <c r="EA78" s="235"/>
    </row>
    <row r="79" spans="1:131" s="236" customFormat="1" ht="26.25" customHeight="1" x14ac:dyDescent="0.2">
      <c r="A79" s="250">
        <v>12</v>
      </c>
      <c r="B79" s="877"/>
      <c r="C79" s="878"/>
      <c r="D79" s="878"/>
      <c r="E79" s="878"/>
      <c r="F79" s="878"/>
      <c r="G79" s="878"/>
      <c r="H79" s="878"/>
      <c r="I79" s="878"/>
      <c r="J79" s="878"/>
      <c r="K79" s="878"/>
      <c r="L79" s="878"/>
      <c r="M79" s="878"/>
      <c r="N79" s="878"/>
      <c r="O79" s="878"/>
      <c r="P79" s="879"/>
      <c r="Q79" s="880"/>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826"/>
      <c r="AP79" s="826"/>
      <c r="AQ79" s="826"/>
      <c r="AR79" s="826"/>
      <c r="AS79" s="826"/>
      <c r="AT79" s="826"/>
      <c r="AU79" s="826"/>
      <c r="AV79" s="826"/>
      <c r="AW79" s="826"/>
      <c r="AX79" s="826"/>
      <c r="AY79" s="826"/>
      <c r="AZ79" s="881"/>
      <c r="BA79" s="881"/>
      <c r="BB79" s="881"/>
      <c r="BC79" s="881"/>
      <c r="BD79" s="882"/>
      <c r="BE79" s="254"/>
      <c r="BF79" s="254"/>
      <c r="BG79" s="254"/>
      <c r="BH79" s="254"/>
      <c r="BI79" s="254"/>
      <c r="BJ79" s="257"/>
      <c r="BK79" s="257"/>
      <c r="BL79" s="257"/>
      <c r="BM79" s="257"/>
      <c r="BN79" s="257"/>
      <c r="BO79" s="254"/>
      <c r="BP79" s="254"/>
      <c r="BQ79" s="251">
        <v>73</v>
      </c>
      <c r="BR79" s="256"/>
      <c r="BS79" s="867"/>
      <c r="BT79" s="868"/>
      <c r="BU79" s="868"/>
      <c r="BV79" s="868"/>
      <c r="BW79" s="868"/>
      <c r="BX79" s="868"/>
      <c r="BY79" s="868"/>
      <c r="BZ79" s="868"/>
      <c r="CA79" s="868"/>
      <c r="CB79" s="868"/>
      <c r="CC79" s="868"/>
      <c r="CD79" s="868"/>
      <c r="CE79" s="868"/>
      <c r="CF79" s="868"/>
      <c r="CG79" s="869"/>
      <c r="CH79" s="864"/>
      <c r="CI79" s="865"/>
      <c r="CJ79" s="865"/>
      <c r="CK79" s="865"/>
      <c r="CL79" s="866"/>
      <c r="CM79" s="864"/>
      <c r="CN79" s="865"/>
      <c r="CO79" s="865"/>
      <c r="CP79" s="865"/>
      <c r="CQ79" s="866"/>
      <c r="CR79" s="864"/>
      <c r="CS79" s="865"/>
      <c r="CT79" s="865"/>
      <c r="CU79" s="865"/>
      <c r="CV79" s="866"/>
      <c r="CW79" s="864"/>
      <c r="CX79" s="865"/>
      <c r="CY79" s="865"/>
      <c r="CZ79" s="865"/>
      <c r="DA79" s="866"/>
      <c r="DB79" s="864"/>
      <c r="DC79" s="865"/>
      <c r="DD79" s="865"/>
      <c r="DE79" s="865"/>
      <c r="DF79" s="866"/>
      <c r="DG79" s="864"/>
      <c r="DH79" s="865"/>
      <c r="DI79" s="865"/>
      <c r="DJ79" s="865"/>
      <c r="DK79" s="866"/>
      <c r="DL79" s="864"/>
      <c r="DM79" s="865"/>
      <c r="DN79" s="865"/>
      <c r="DO79" s="865"/>
      <c r="DP79" s="866"/>
      <c r="DQ79" s="864"/>
      <c r="DR79" s="865"/>
      <c r="DS79" s="865"/>
      <c r="DT79" s="865"/>
      <c r="DU79" s="866"/>
      <c r="DV79" s="861"/>
      <c r="DW79" s="862"/>
      <c r="DX79" s="862"/>
      <c r="DY79" s="862"/>
      <c r="DZ79" s="863"/>
      <c r="EA79" s="235"/>
    </row>
    <row r="80" spans="1:131" s="236" customFormat="1" ht="26.25" customHeight="1" x14ac:dyDescent="0.2">
      <c r="A80" s="250">
        <v>13</v>
      </c>
      <c r="B80" s="877"/>
      <c r="C80" s="878"/>
      <c r="D80" s="878"/>
      <c r="E80" s="878"/>
      <c r="F80" s="878"/>
      <c r="G80" s="878"/>
      <c r="H80" s="878"/>
      <c r="I80" s="878"/>
      <c r="J80" s="878"/>
      <c r="K80" s="878"/>
      <c r="L80" s="878"/>
      <c r="M80" s="878"/>
      <c r="N80" s="878"/>
      <c r="O80" s="878"/>
      <c r="P80" s="879"/>
      <c r="Q80" s="880"/>
      <c r="R80" s="826"/>
      <c r="S80" s="826"/>
      <c r="T80" s="826"/>
      <c r="U80" s="826"/>
      <c r="V80" s="826"/>
      <c r="W80" s="826"/>
      <c r="X80" s="826"/>
      <c r="Y80" s="826"/>
      <c r="Z80" s="826"/>
      <c r="AA80" s="826"/>
      <c r="AB80" s="826"/>
      <c r="AC80" s="826"/>
      <c r="AD80" s="826"/>
      <c r="AE80" s="826"/>
      <c r="AF80" s="826"/>
      <c r="AG80" s="826"/>
      <c r="AH80" s="826"/>
      <c r="AI80" s="826"/>
      <c r="AJ80" s="826"/>
      <c r="AK80" s="826"/>
      <c r="AL80" s="826"/>
      <c r="AM80" s="826"/>
      <c r="AN80" s="826"/>
      <c r="AO80" s="826"/>
      <c r="AP80" s="826"/>
      <c r="AQ80" s="826"/>
      <c r="AR80" s="826"/>
      <c r="AS80" s="826"/>
      <c r="AT80" s="826"/>
      <c r="AU80" s="826"/>
      <c r="AV80" s="826"/>
      <c r="AW80" s="826"/>
      <c r="AX80" s="826"/>
      <c r="AY80" s="826"/>
      <c r="AZ80" s="881"/>
      <c r="BA80" s="881"/>
      <c r="BB80" s="881"/>
      <c r="BC80" s="881"/>
      <c r="BD80" s="882"/>
      <c r="BE80" s="254"/>
      <c r="BF80" s="254"/>
      <c r="BG80" s="254"/>
      <c r="BH80" s="254"/>
      <c r="BI80" s="254"/>
      <c r="BJ80" s="254"/>
      <c r="BK80" s="254"/>
      <c r="BL80" s="254"/>
      <c r="BM80" s="254"/>
      <c r="BN80" s="254"/>
      <c r="BO80" s="254"/>
      <c r="BP80" s="254"/>
      <c r="BQ80" s="251">
        <v>74</v>
      </c>
      <c r="BR80" s="256"/>
      <c r="BS80" s="867"/>
      <c r="BT80" s="868"/>
      <c r="BU80" s="868"/>
      <c r="BV80" s="868"/>
      <c r="BW80" s="868"/>
      <c r="BX80" s="868"/>
      <c r="BY80" s="868"/>
      <c r="BZ80" s="868"/>
      <c r="CA80" s="868"/>
      <c r="CB80" s="868"/>
      <c r="CC80" s="868"/>
      <c r="CD80" s="868"/>
      <c r="CE80" s="868"/>
      <c r="CF80" s="868"/>
      <c r="CG80" s="869"/>
      <c r="CH80" s="864"/>
      <c r="CI80" s="865"/>
      <c r="CJ80" s="865"/>
      <c r="CK80" s="865"/>
      <c r="CL80" s="866"/>
      <c r="CM80" s="864"/>
      <c r="CN80" s="865"/>
      <c r="CO80" s="865"/>
      <c r="CP80" s="865"/>
      <c r="CQ80" s="866"/>
      <c r="CR80" s="864"/>
      <c r="CS80" s="865"/>
      <c r="CT80" s="865"/>
      <c r="CU80" s="865"/>
      <c r="CV80" s="866"/>
      <c r="CW80" s="864"/>
      <c r="CX80" s="865"/>
      <c r="CY80" s="865"/>
      <c r="CZ80" s="865"/>
      <c r="DA80" s="866"/>
      <c r="DB80" s="864"/>
      <c r="DC80" s="865"/>
      <c r="DD80" s="865"/>
      <c r="DE80" s="865"/>
      <c r="DF80" s="866"/>
      <c r="DG80" s="864"/>
      <c r="DH80" s="865"/>
      <c r="DI80" s="865"/>
      <c r="DJ80" s="865"/>
      <c r="DK80" s="866"/>
      <c r="DL80" s="864"/>
      <c r="DM80" s="865"/>
      <c r="DN80" s="865"/>
      <c r="DO80" s="865"/>
      <c r="DP80" s="866"/>
      <c r="DQ80" s="864"/>
      <c r="DR80" s="865"/>
      <c r="DS80" s="865"/>
      <c r="DT80" s="865"/>
      <c r="DU80" s="866"/>
      <c r="DV80" s="861"/>
      <c r="DW80" s="862"/>
      <c r="DX80" s="862"/>
      <c r="DY80" s="862"/>
      <c r="DZ80" s="863"/>
      <c r="EA80" s="235"/>
    </row>
    <row r="81" spans="1:131" s="236" customFormat="1" ht="26.25" customHeight="1" x14ac:dyDescent="0.2">
      <c r="A81" s="250">
        <v>14</v>
      </c>
      <c r="B81" s="877"/>
      <c r="C81" s="878"/>
      <c r="D81" s="878"/>
      <c r="E81" s="878"/>
      <c r="F81" s="878"/>
      <c r="G81" s="878"/>
      <c r="H81" s="878"/>
      <c r="I81" s="878"/>
      <c r="J81" s="878"/>
      <c r="K81" s="878"/>
      <c r="L81" s="878"/>
      <c r="M81" s="878"/>
      <c r="N81" s="878"/>
      <c r="O81" s="878"/>
      <c r="P81" s="879"/>
      <c r="Q81" s="880"/>
      <c r="R81" s="826"/>
      <c r="S81" s="826"/>
      <c r="T81" s="826"/>
      <c r="U81" s="826"/>
      <c r="V81" s="826"/>
      <c r="W81" s="826"/>
      <c r="X81" s="826"/>
      <c r="Y81" s="826"/>
      <c r="Z81" s="826"/>
      <c r="AA81" s="826"/>
      <c r="AB81" s="826"/>
      <c r="AC81" s="826"/>
      <c r="AD81" s="826"/>
      <c r="AE81" s="826"/>
      <c r="AF81" s="826"/>
      <c r="AG81" s="826"/>
      <c r="AH81" s="826"/>
      <c r="AI81" s="826"/>
      <c r="AJ81" s="826"/>
      <c r="AK81" s="826"/>
      <c r="AL81" s="826"/>
      <c r="AM81" s="826"/>
      <c r="AN81" s="826"/>
      <c r="AO81" s="826"/>
      <c r="AP81" s="826"/>
      <c r="AQ81" s="826"/>
      <c r="AR81" s="826"/>
      <c r="AS81" s="826"/>
      <c r="AT81" s="826"/>
      <c r="AU81" s="826"/>
      <c r="AV81" s="826"/>
      <c r="AW81" s="826"/>
      <c r="AX81" s="826"/>
      <c r="AY81" s="826"/>
      <c r="AZ81" s="881"/>
      <c r="BA81" s="881"/>
      <c r="BB81" s="881"/>
      <c r="BC81" s="881"/>
      <c r="BD81" s="882"/>
      <c r="BE81" s="254"/>
      <c r="BF81" s="254"/>
      <c r="BG81" s="254"/>
      <c r="BH81" s="254"/>
      <c r="BI81" s="254"/>
      <c r="BJ81" s="254"/>
      <c r="BK81" s="254"/>
      <c r="BL81" s="254"/>
      <c r="BM81" s="254"/>
      <c r="BN81" s="254"/>
      <c r="BO81" s="254"/>
      <c r="BP81" s="254"/>
      <c r="BQ81" s="251">
        <v>75</v>
      </c>
      <c r="BR81" s="256"/>
      <c r="BS81" s="867"/>
      <c r="BT81" s="868"/>
      <c r="BU81" s="868"/>
      <c r="BV81" s="868"/>
      <c r="BW81" s="868"/>
      <c r="BX81" s="868"/>
      <c r="BY81" s="868"/>
      <c r="BZ81" s="868"/>
      <c r="CA81" s="868"/>
      <c r="CB81" s="868"/>
      <c r="CC81" s="868"/>
      <c r="CD81" s="868"/>
      <c r="CE81" s="868"/>
      <c r="CF81" s="868"/>
      <c r="CG81" s="869"/>
      <c r="CH81" s="864"/>
      <c r="CI81" s="865"/>
      <c r="CJ81" s="865"/>
      <c r="CK81" s="865"/>
      <c r="CL81" s="866"/>
      <c r="CM81" s="864"/>
      <c r="CN81" s="865"/>
      <c r="CO81" s="865"/>
      <c r="CP81" s="865"/>
      <c r="CQ81" s="866"/>
      <c r="CR81" s="864"/>
      <c r="CS81" s="865"/>
      <c r="CT81" s="865"/>
      <c r="CU81" s="865"/>
      <c r="CV81" s="866"/>
      <c r="CW81" s="864"/>
      <c r="CX81" s="865"/>
      <c r="CY81" s="865"/>
      <c r="CZ81" s="865"/>
      <c r="DA81" s="866"/>
      <c r="DB81" s="864"/>
      <c r="DC81" s="865"/>
      <c r="DD81" s="865"/>
      <c r="DE81" s="865"/>
      <c r="DF81" s="866"/>
      <c r="DG81" s="864"/>
      <c r="DH81" s="865"/>
      <c r="DI81" s="865"/>
      <c r="DJ81" s="865"/>
      <c r="DK81" s="866"/>
      <c r="DL81" s="864"/>
      <c r="DM81" s="865"/>
      <c r="DN81" s="865"/>
      <c r="DO81" s="865"/>
      <c r="DP81" s="866"/>
      <c r="DQ81" s="864"/>
      <c r="DR81" s="865"/>
      <c r="DS81" s="865"/>
      <c r="DT81" s="865"/>
      <c r="DU81" s="866"/>
      <c r="DV81" s="861"/>
      <c r="DW81" s="862"/>
      <c r="DX81" s="862"/>
      <c r="DY81" s="862"/>
      <c r="DZ81" s="863"/>
      <c r="EA81" s="235"/>
    </row>
    <row r="82" spans="1:131" s="236" customFormat="1" ht="26.25" customHeight="1" x14ac:dyDescent="0.2">
      <c r="A82" s="250">
        <v>15</v>
      </c>
      <c r="B82" s="877"/>
      <c r="C82" s="878"/>
      <c r="D82" s="878"/>
      <c r="E82" s="878"/>
      <c r="F82" s="878"/>
      <c r="G82" s="878"/>
      <c r="H82" s="878"/>
      <c r="I82" s="878"/>
      <c r="J82" s="878"/>
      <c r="K82" s="878"/>
      <c r="L82" s="878"/>
      <c r="M82" s="878"/>
      <c r="N82" s="878"/>
      <c r="O82" s="878"/>
      <c r="P82" s="879"/>
      <c r="Q82" s="880"/>
      <c r="R82" s="826"/>
      <c r="S82" s="826"/>
      <c r="T82" s="826"/>
      <c r="U82" s="826"/>
      <c r="V82" s="826"/>
      <c r="W82" s="826"/>
      <c r="X82" s="826"/>
      <c r="Y82" s="826"/>
      <c r="Z82" s="826"/>
      <c r="AA82" s="826"/>
      <c r="AB82" s="826"/>
      <c r="AC82" s="826"/>
      <c r="AD82" s="826"/>
      <c r="AE82" s="826"/>
      <c r="AF82" s="826"/>
      <c r="AG82" s="826"/>
      <c r="AH82" s="826"/>
      <c r="AI82" s="826"/>
      <c r="AJ82" s="826"/>
      <c r="AK82" s="826"/>
      <c r="AL82" s="826"/>
      <c r="AM82" s="826"/>
      <c r="AN82" s="826"/>
      <c r="AO82" s="826"/>
      <c r="AP82" s="826"/>
      <c r="AQ82" s="826"/>
      <c r="AR82" s="826"/>
      <c r="AS82" s="826"/>
      <c r="AT82" s="826"/>
      <c r="AU82" s="826"/>
      <c r="AV82" s="826"/>
      <c r="AW82" s="826"/>
      <c r="AX82" s="826"/>
      <c r="AY82" s="826"/>
      <c r="AZ82" s="881"/>
      <c r="BA82" s="881"/>
      <c r="BB82" s="881"/>
      <c r="BC82" s="881"/>
      <c r="BD82" s="882"/>
      <c r="BE82" s="254"/>
      <c r="BF82" s="254"/>
      <c r="BG82" s="254"/>
      <c r="BH82" s="254"/>
      <c r="BI82" s="254"/>
      <c r="BJ82" s="254"/>
      <c r="BK82" s="254"/>
      <c r="BL82" s="254"/>
      <c r="BM82" s="254"/>
      <c r="BN82" s="254"/>
      <c r="BO82" s="254"/>
      <c r="BP82" s="254"/>
      <c r="BQ82" s="251">
        <v>76</v>
      </c>
      <c r="BR82" s="256"/>
      <c r="BS82" s="867"/>
      <c r="BT82" s="868"/>
      <c r="BU82" s="868"/>
      <c r="BV82" s="868"/>
      <c r="BW82" s="868"/>
      <c r="BX82" s="868"/>
      <c r="BY82" s="868"/>
      <c r="BZ82" s="868"/>
      <c r="CA82" s="868"/>
      <c r="CB82" s="868"/>
      <c r="CC82" s="868"/>
      <c r="CD82" s="868"/>
      <c r="CE82" s="868"/>
      <c r="CF82" s="868"/>
      <c r="CG82" s="869"/>
      <c r="CH82" s="864"/>
      <c r="CI82" s="865"/>
      <c r="CJ82" s="865"/>
      <c r="CK82" s="865"/>
      <c r="CL82" s="866"/>
      <c r="CM82" s="864"/>
      <c r="CN82" s="865"/>
      <c r="CO82" s="865"/>
      <c r="CP82" s="865"/>
      <c r="CQ82" s="866"/>
      <c r="CR82" s="864"/>
      <c r="CS82" s="865"/>
      <c r="CT82" s="865"/>
      <c r="CU82" s="865"/>
      <c r="CV82" s="866"/>
      <c r="CW82" s="864"/>
      <c r="CX82" s="865"/>
      <c r="CY82" s="865"/>
      <c r="CZ82" s="865"/>
      <c r="DA82" s="866"/>
      <c r="DB82" s="864"/>
      <c r="DC82" s="865"/>
      <c r="DD82" s="865"/>
      <c r="DE82" s="865"/>
      <c r="DF82" s="866"/>
      <c r="DG82" s="864"/>
      <c r="DH82" s="865"/>
      <c r="DI82" s="865"/>
      <c r="DJ82" s="865"/>
      <c r="DK82" s="866"/>
      <c r="DL82" s="864"/>
      <c r="DM82" s="865"/>
      <c r="DN82" s="865"/>
      <c r="DO82" s="865"/>
      <c r="DP82" s="866"/>
      <c r="DQ82" s="864"/>
      <c r="DR82" s="865"/>
      <c r="DS82" s="865"/>
      <c r="DT82" s="865"/>
      <c r="DU82" s="866"/>
      <c r="DV82" s="861"/>
      <c r="DW82" s="862"/>
      <c r="DX82" s="862"/>
      <c r="DY82" s="862"/>
      <c r="DZ82" s="863"/>
      <c r="EA82" s="235"/>
    </row>
    <row r="83" spans="1:131" s="236" customFormat="1" ht="26.25" customHeight="1" x14ac:dyDescent="0.2">
      <c r="A83" s="250">
        <v>16</v>
      </c>
      <c r="B83" s="877"/>
      <c r="C83" s="878"/>
      <c r="D83" s="878"/>
      <c r="E83" s="878"/>
      <c r="F83" s="878"/>
      <c r="G83" s="878"/>
      <c r="H83" s="878"/>
      <c r="I83" s="878"/>
      <c r="J83" s="878"/>
      <c r="K83" s="878"/>
      <c r="L83" s="878"/>
      <c r="M83" s="878"/>
      <c r="N83" s="878"/>
      <c r="O83" s="878"/>
      <c r="P83" s="879"/>
      <c r="Q83" s="880"/>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6"/>
      <c r="AZ83" s="881"/>
      <c r="BA83" s="881"/>
      <c r="BB83" s="881"/>
      <c r="BC83" s="881"/>
      <c r="BD83" s="882"/>
      <c r="BE83" s="254"/>
      <c r="BF83" s="254"/>
      <c r="BG83" s="254"/>
      <c r="BH83" s="254"/>
      <c r="BI83" s="254"/>
      <c r="BJ83" s="254"/>
      <c r="BK83" s="254"/>
      <c r="BL83" s="254"/>
      <c r="BM83" s="254"/>
      <c r="BN83" s="254"/>
      <c r="BO83" s="254"/>
      <c r="BP83" s="254"/>
      <c r="BQ83" s="251">
        <v>77</v>
      </c>
      <c r="BR83" s="256"/>
      <c r="BS83" s="867"/>
      <c r="BT83" s="868"/>
      <c r="BU83" s="868"/>
      <c r="BV83" s="868"/>
      <c r="BW83" s="868"/>
      <c r="BX83" s="868"/>
      <c r="BY83" s="868"/>
      <c r="BZ83" s="868"/>
      <c r="CA83" s="868"/>
      <c r="CB83" s="868"/>
      <c r="CC83" s="868"/>
      <c r="CD83" s="868"/>
      <c r="CE83" s="868"/>
      <c r="CF83" s="868"/>
      <c r="CG83" s="869"/>
      <c r="CH83" s="864"/>
      <c r="CI83" s="865"/>
      <c r="CJ83" s="865"/>
      <c r="CK83" s="865"/>
      <c r="CL83" s="866"/>
      <c r="CM83" s="864"/>
      <c r="CN83" s="865"/>
      <c r="CO83" s="865"/>
      <c r="CP83" s="865"/>
      <c r="CQ83" s="866"/>
      <c r="CR83" s="864"/>
      <c r="CS83" s="865"/>
      <c r="CT83" s="865"/>
      <c r="CU83" s="865"/>
      <c r="CV83" s="866"/>
      <c r="CW83" s="864"/>
      <c r="CX83" s="865"/>
      <c r="CY83" s="865"/>
      <c r="CZ83" s="865"/>
      <c r="DA83" s="866"/>
      <c r="DB83" s="864"/>
      <c r="DC83" s="865"/>
      <c r="DD83" s="865"/>
      <c r="DE83" s="865"/>
      <c r="DF83" s="866"/>
      <c r="DG83" s="864"/>
      <c r="DH83" s="865"/>
      <c r="DI83" s="865"/>
      <c r="DJ83" s="865"/>
      <c r="DK83" s="866"/>
      <c r="DL83" s="864"/>
      <c r="DM83" s="865"/>
      <c r="DN83" s="865"/>
      <c r="DO83" s="865"/>
      <c r="DP83" s="866"/>
      <c r="DQ83" s="864"/>
      <c r="DR83" s="865"/>
      <c r="DS83" s="865"/>
      <c r="DT83" s="865"/>
      <c r="DU83" s="866"/>
      <c r="DV83" s="861"/>
      <c r="DW83" s="862"/>
      <c r="DX83" s="862"/>
      <c r="DY83" s="862"/>
      <c r="DZ83" s="863"/>
      <c r="EA83" s="235"/>
    </row>
    <row r="84" spans="1:131" s="236" customFormat="1" ht="26.25" customHeight="1" x14ac:dyDescent="0.2">
      <c r="A84" s="250">
        <v>17</v>
      </c>
      <c r="B84" s="877"/>
      <c r="C84" s="878"/>
      <c r="D84" s="878"/>
      <c r="E84" s="878"/>
      <c r="F84" s="878"/>
      <c r="G84" s="878"/>
      <c r="H84" s="878"/>
      <c r="I84" s="878"/>
      <c r="J84" s="878"/>
      <c r="K84" s="878"/>
      <c r="L84" s="878"/>
      <c r="M84" s="878"/>
      <c r="N84" s="878"/>
      <c r="O84" s="878"/>
      <c r="P84" s="879"/>
      <c r="Q84" s="880"/>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881"/>
      <c r="BA84" s="881"/>
      <c r="BB84" s="881"/>
      <c r="BC84" s="881"/>
      <c r="BD84" s="882"/>
      <c r="BE84" s="254"/>
      <c r="BF84" s="254"/>
      <c r="BG84" s="254"/>
      <c r="BH84" s="254"/>
      <c r="BI84" s="254"/>
      <c r="BJ84" s="254"/>
      <c r="BK84" s="254"/>
      <c r="BL84" s="254"/>
      <c r="BM84" s="254"/>
      <c r="BN84" s="254"/>
      <c r="BO84" s="254"/>
      <c r="BP84" s="254"/>
      <c r="BQ84" s="251">
        <v>78</v>
      </c>
      <c r="BR84" s="256"/>
      <c r="BS84" s="867"/>
      <c r="BT84" s="868"/>
      <c r="BU84" s="868"/>
      <c r="BV84" s="868"/>
      <c r="BW84" s="868"/>
      <c r="BX84" s="868"/>
      <c r="BY84" s="868"/>
      <c r="BZ84" s="868"/>
      <c r="CA84" s="868"/>
      <c r="CB84" s="868"/>
      <c r="CC84" s="868"/>
      <c r="CD84" s="868"/>
      <c r="CE84" s="868"/>
      <c r="CF84" s="868"/>
      <c r="CG84" s="869"/>
      <c r="CH84" s="864"/>
      <c r="CI84" s="865"/>
      <c r="CJ84" s="865"/>
      <c r="CK84" s="865"/>
      <c r="CL84" s="866"/>
      <c r="CM84" s="864"/>
      <c r="CN84" s="865"/>
      <c r="CO84" s="865"/>
      <c r="CP84" s="865"/>
      <c r="CQ84" s="866"/>
      <c r="CR84" s="864"/>
      <c r="CS84" s="865"/>
      <c r="CT84" s="865"/>
      <c r="CU84" s="865"/>
      <c r="CV84" s="866"/>
      <c r="CW84" s="864"/>
      <c r="CX84" s="865"/>
      <c r="CY84" s="865"/>
      <c r="CZ84" s="865"/>
      <c r="DA84" s="866"/>
      <c r="DB84" s="864"/>
      <c r="DC84" s="865"/>
      <c r="DD84" s="865"/>
      <c r="DE84" s="865"/>
      <c r="DF84" s="866"/>
      <c r="DG84" s="864"/>
      <c r="DH84" s="865"/>
      <c r="DI84" s="865"/>
      <c r="DJ84" s="865"/>
      <c r="DK84" s="866"/>
      <c r="DL84" s="864"/>
      <c r="DM84" s="865"/>
      <c r="DN84" s="865"/>
      <c r="DO84" s="865"/>
      <c r="DP84" s="866"/>
      <c r="DQ84" s="864"/>
      <c r="DR84" s="865"/>
      <c r="DS84" s="865"/>
      <c r="DT84" s="865"/>
      <c r="DU84" s="866"/>
      <c r="DV84" s="861"/>
      <c r="DW84" s="862"/>
      <c r="DX84" s="862"/>
      <c r="DY84" s="862"/>
      <c r="DZ84" s="863"/>
      <c r="EA84" s="235"/>
    </row>
    <row r="85" spans="1:131" s="236" customFormat="1" ht="26.25" customHeight="1" x14ac:dyDescent="0.2">
      <c r="A85" s="250">
        <v>18</v>
      </c>
      <c r="B85" s="877"/>
      <c r="C85" s="878"/>
      <c r="D85" s="878"/>
      <c r="E85" s="878"/>
      <c r="F85" s="878"/>
      <c r="G85" s="878"/>
      <c r="H85" s="878"/>
      <c r="I85" s="878"/>
      <c r="J85" s="878"/>
      <c r="K85" s="878"/>
      <c r="L85" s="878"/>
      <c r="M85" s="878"/>
      <c r="N85" s="878"/>
      <c r="O85" s="878"/>
      <c r="P85" s="879"/>
      <c r="Q85" s="880"/>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881"/>
      <c r="BA85" s="881"/>
      <c r="BB85" s="881"/>
      <c r="BC85" s="881"/>
      <c r="BD85" s="882"/>
      <c r="BE85" s="254"/>
      <c r="BF85" s="254"/>
      <c r="BG85" s="254"/>
      <c r="BH85" s="254"/>
      <c r="BI85" s="254"/>
      <c r="BJ85" s="254"/>
      <c r="BK85" s="254"/>
      <c r="BL85" s="254"/>
      <c r="BM85" s="254"/>
      <c r="BN85" s="254"/>
      <c r="BO85" s="254"/>
      <c r="BP85" s="254"/>
      <c r="BQ85" s="251">
        <v>79</v>
      </c>
      <c r="BR85" s="256"/>
      <c r="BS85" s="867"/>
      <c r="BT85" s="868"/>
      <c r="BU85" s="868"/>
      <c r="BV85" s="868"/>
      <c r="BW85" s="868"/>
      <c r="BX85" s="868"/>
      <c r="BY85" s="868"/>
      <c r="BZ85" s="868"/>
      <c r="CA85" s="868"/>
      <c r="CB85" s="868"/>
      <c r="CC85" s="868"/>
      <c r="CD85" s="868"/>
      <c r="CE85" s="868"/>
      <c r="CF85" s="868"/>
      <c r="CG85" s="869"/>
      <c r="CH85" s="864"/>
      <c r="CI85" s="865"/>
      <c r="CJ85" s="865"/>
      <c r="CK85" s="865"/>
      <c r="CL85" s="866"/>
      <c r="CM85" s="864"/>
      <c r="CN85" s="865"/>
      <c r="CO85" s="865"/>
      <c r="CP85" s="865"/>
      <c r="CQ85" s="866"/>
      <c r="CR85" s="864"/>
      <c r="CS85" s="865"/>
      <c r="CT85" s="865"/>
      <c r="CU85" s="865"/>
      <c r="CV85" s="866"/>
      <c r="CW85" s="864"/>
      <c r="CX85" s="865"/>
      <c r="CY85" s="865"/>
      <c r="CZ85" s="865"/>
      <c r="DA85" s="866"/>
      <c r="DB85" s="864"/>
      <c r="DC85" s="865"/>
      <c r="DD85" s="865"/>
      <c r="DE85" s="865"/>
      <c r="DF85" s="866"/>
      <c r="DG85" s="864"/>
      <c r="DH85" s="865"/>
      <c r="DI85" s="865"/>
      <c r="DJ85" s="865"/>
      <c r="DK85" s="866"/>
      <c r="DL85" s="864"/>
      <c r="DM85" s="865"/>
      <c r="DN85" s="865"/>
      <c r="DO85" s="865"/>
      <c r="DP85" s="866"/>
      <c r="DQ85" s="864"/>
      <c r="DR85" s="865"/>
      <c r="DS85" s="865"/>
      <c r="DT85" s="865"/>
      <c r="DU85" s="866"/>
      <c r="DV85" s="861"/>
      <c r="DW85" s="862"/>
      <c r="DX85" s="862"/>
      <c r="DY85" s="862"/>
      <c r="DZ85" s="863"/>
      <c r="EA85" s="235"/>
    </row>
    <row r="86" spans="1:131" s="236" customFormat="1" ht="26.25" customHeight="1" x14ac:dyDescent="0.2">
      <c r="A86" s="250">
        <v>19</v>
      </c>
      <c r="B86" s="877"/>
      <c r="C86" s="878"/>
      <c r="D86" s="878"/>
      <c r="E86" s="878"/>
      <c r="F86" s="878"/>
      <c r="G86" s="878"/>
      <c r="H86" s="878"/>
      <c r="I86" s="878"/>
      <c r="J86" s="878"/>
      <c r="K86" s="878"/>
      <c r="L86" s="878"/>
      <c r="M86" s="878"/>
      <c r="N86" s="878"/>
      <c r="O86" s="878"/>
      <c r="P86" s="879"/>
      <c r="Q86" s="880"/>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881"/>
      <c r="BA86" s="881"/>
      <c r="BB86" s="881"/>
      <c r="BC86" s="881"/>
      <c r="BD86" s="882"/>
      <c r="BE86" s="254"/>
      <c r="BF86" s="254"/>
      <c r="BG86" s="254"/>
      <c r="BH86" s="254"/>
      <c r="BI86" s="254"/>
      <c r="BJ86" s="254"/>
      <c r="BK86" s="254"/>
      <c r="BL86" s="254"/>
      <c r="BM86" s="254"/>
      <c r="BN86" s="254"/>
      <c r="BO86" s="254"/>
      <c r="BP86" s="254"/>
      <c r="BQ86" s="251">
        <v>80</v>
      </c>
      <c r="BR86" s="256"/>
      <c r="BS86" s="867"/>
      <c r="BT86" s="868"/>
      <c r="BU86" s="868"/>
      <c r="BV86" s="868"/>
      <c r="BW86" s="868"/>
      <c r="BX86" s="868"/>
      <c r="BY86" s="868"/>
      <c r="BZ86" s="868"/>
      <c r="CA86" s="868"/>
      <c r="CB86" s="868"/>
      <c r="CC86" s="868"/>
      <c r="CD86" s="868"/>
      <c r="CE86" s="868"/>
      <c r="CF86" s="868"/>
      <c r="CG86" s="869"/>
      <c r="CH86" s="864"/>
      <c r="CI86" s="865"/>
      <c r="CJ86" s="865"/>
      <c r="CK86" s="865"/>
      <c r="CL86" s="866"/>
      <c r="CM86" s="864"/>
      <c r="CN86" s="865"/>
      <c r="CO86" s="865"/>
      <c r="CP86" s="865"/>
      <c r="CQ86" s="866"/>
      <c r="CR86" s="864"/>
      <c r="CS86" s="865"/>
      <c r="CT86" s="865"/>
      <c r="CU86" s="865"/>
      <c r="CV86" s="866"/>
      <c r="CW86" s="864"/>
      <c r="CX86" s="865"/>
      <c r="CY86" s="865"/>
      <c r="CZ86" s="865"/>
      <c r="DA86" s="866"/>
      <c r="DB86" s="864"/>
      <c r="DC86" s="865"/>
      <c r="DD86" s="865"/>
      <c r="DE86" s="865"/>
      <c r="DF86" s="866"/>
      <c r="DG86" s="864"/>
      <c r="DH86" s="865"/>
      <c r="DI86" s="865"/>
      <c r="DJ86" s="865"/>
      <c r="DK86" s="866"/>
      <c r="DL86" s="864"/>
      <c r="DM86" s="865"/>
      <c r="DN86" s="865"/>
      <c r="DO86" s="865"/>
      <c r="DP86" s="866"/>
      <c r="DQ86" s="864"/>
      <c r="DR86" s="865"/>
      <c r="DS86" s="865"/>
      <c r="DT86" s="865"/>
      <c r="DU86" s="866"/>
      <c r="DV86" s="861"/>
      <c r="DW86" s="862"/>
      <c r="DX86" s="862"/>
      <c r="DY86" s="862"/>
      <c r="DZ86" s="863"/>
      <c r="EA86" s="235"/>
    </row>
    <row r="87" spans="1:131" s="236" customFormat="1" ht="26.25" customHeight="1" x14ac:dyDescent="0.2">
      <c r="A87" s="258">
        <v>20</v>
      </c>
      <c r="B87" s="886"/>
      <c r="C87" s="887"/>
      <c r="D87" s="887"/>
      <c r="E87" s="887"/>
      <c r="F87" s="887"/>
      <c r="G87" s="887"/>
      <c r="H87" s="887"/>
      <c r="I87" s="887"/>
      <c r="J87" s="887"/>
      <c r="K87" s="887"/>
      <c r="L87" s="887"/>
      <c r="M87" s="887"/>
      <c r="N87" s="887"/>
      <c r="O87" s="887"/>
      <c r="P87" s="888"/>
      <c r="Q87" s="889"/>
      <c r="R87" s="890"/>
      <c r="S87" s="890"/>
      <c r="T87" s="890"/>
      <c r="U87" s="890"/>
      <c r="V87" s="890"/>
      <c r="W87" s="890"/>
      <c r="X87" s="890"/>
      <c r="Y87" s="890"/>
      <c r="Z87" s="890"/>
      <c r="AA87" s="890"/>
      <c r="AB87" s="890"/>
      <c r="AC87" s="890"/>
      <c r="AD87" s="890"/>
      <c r="AE87" s="890"/>
      <c r="AF87" s="890"/>
      <c r="AG87" s="890"/>
      <c r="AH87" s="890"/>
      <c r="AI87" s="890"/>
      <c r="AJ87" s="890"/>
      <c r="AK87" s="890"/>
      <c r="AL87" s="890"/>
      <c r="AM87" s="890"/>
      <c r="AN87" s="890"/>
      <c r="AO87" s="890"/>
      <c r="AP87" s="890"/>
      <c r="AQ87" s="890"/>
      <c r="AR87" s="890"/>
      <c r="AS87" s="890"/>
      <c r="AT87" s="890"/>
      <c r="AU87" s="890"/>
      <c r="AV87" s="890"/>
      <c r="AW87" s="890"/>
      <c r="AX87" s="890"/>
      <c r="AY87" s="890"/>
      <c r="AZ87" s="891"/>
      <c r="BA87" s="891"/>
      <c r="BB87" s="891"/>
      <c r="BC87" s="891"/>
      <c r="BD87" s="892"/>
      <c r="BE87" s="254"/>
      <c r="BF87" s="254"/>
      <c r="BG87" s="254"/>
      <c r="BH87" s="254"/>
      <c r="BI87" s="254"/>
      <c r="BJ87" s="254"/>
      <c r="BK87" s="254"/>
      <c r="BL87" s="254"/>
      <c r="BM87" s="254"/>
      <c r="BN87" s="254"/>
      <c r="BO87" s="254"/>
      <c r="BP87" s="254"/>
      <c r="BQ87" s="251">
        <v>81</v>
      </c>
      <c r="BR87" s="256"/>
      <c r="BS87" s="867"/>
      <c r="BT87" s="868"/>
      <c r="BU87" s="868"/>
      <c r="BV87" s="868"/>
      <c r="BW87" s="868"/>
      <c r="BX87" s="868"/>
      <c r="BY87" s="868"/>
      <c r="BZ87" s="868"/>
      <c r="CA87" s="868"/>
      <c r="CB87" s="868"/>
      <c r="CC87" s="868"/>
      <c r="CD87" s="868"/>
      <c r="CE87" s="868"/>
      <c r="CF87" s="868"/>
      <c r="CG87" s="869"/>
      <c r="CH87" s="864"/>
      <c r="CI87" s="865"/>
      <c r="CJ87" s="865"/>
      <c r="CK87" s="865"/>
      <c r="CL87" s="866"/>
      <c r="CM87" s="864"/>
      <c r="CN87" s="865"/>
      <c r="CO87" s="865"/>
      <c r="CP87" s="865"/>
      <c r="CQ87" s="866"/>
      <c r="CR87" s="864"/>
      <c r="CS87" s="865"/>
      <c r="CT87" s="865"/>
      <c r="CU87" s="865"/>
      <c r="CV87" s="866"/>
      <c r="CW87" s="864"/>
      <c r="CX87" s="865"/>
      <c r="CY87" s="865"/>
      <c r="CZ87" s="865"/>
      <c r="DA87" s="866"/>
      <c r="DB87" s="864"/>
      <c r="DC87" s="865"/>
      <c r="DD87" s="865"/>
      <c r="DE87" s="865"/>
      <c r="DF87" s="866"/>
      <c r="DG87" s="864"/>
      <c r="DH87" s="865"/>
      <c r="DI87" s="865"/>
      <c r="DJ87" s="865"/>
      <c r="DK87" s="866"/>
      <c r="DL87" s="864"/>
      <c r="DM87" s="865"/>
      <c r="DN87" s="865"/>
      <c r="DO87" s="865"/>
      <c r="DP87" s="866"/>
      <c r="DQ87" s="864"/>
      <c r="DR87" s="865"/>
      <c r="DS87" s="865"/>
      <c r="DT87" s="865"/>
      <c r="DU87" s="866"/>
      <c r="DV87" s="861"/>
      <c r="DW87" s="862"/>
      <c r="DX87" s="862"/>
      <c r="DY87" s="862"/>
      <c r="DZ87" s="863"/>
      <c r="EA87" s="235"/>
    </row>
    <row r="88" spans="1:131" s="236" customFormat="1" ht="26.25" customHeight="1" thickBot="1" x14ac:dyDescent="0.25">
      <c r="A88" s="253" t="s">
        <v>376</v>
      </c>
      <c r="B88" s="783" t="s">
        <v>414</v>
      </c>
      <c r="C88" s="784"/>
      <c r="D88" s="784"/>
      <c r="E88" s="784"/>
      <c r="F88" s="784"/>
      <c r="G88" s="784"/>
      <c r="H88" s="784"/>
      <c r="I88" s="784"/>
      <c r="J88" s="784"/>
      <c r="K88" s="784"/>
      <c r="L88" s="784"/>
      <c r="M88" s="784"/>
      <c r="N88" s="784"/>
      <c r="O88" s="784"/>
      <c r="P88" s="785"/>
      <c r="Q88" s="833"/>
      <c r="R88" s="834"/>
      <c r="S88" s="834"/>
      <c r="T88" s="834"/>
      <c r="U88" s="834"/>
      <c r="V88" s="834"/>
      <c r="W88" s="834"/>
      <c r="X88" s="834"/>
      <c r="Y88" s="834"/>
      <c r="Z88" s="834"/>
      <c r="AA88" s="834"/>
      <c r="AB88" s="834"/>
      <c r="AC88" s="834"/>
      <c r="AD88" s="834"/>
      <c r="AE88" s="834"/>
      <c r="AF88" s="837"/>
      <c r="AG88" s="837"/>
      <c r="AH88" s="837"/>
      <c r="AI88" s="837"/>
      <c r="AJ88" s="837"/>
      <c r="AK88" s="834"/>
      <c r="AL88" s="834"/>
      <c r="AM88" s="834"/>
      <c r="AN88" s="834"/>
      <c r="AO88" s="834"/>
      <c r="AP88" s="837"/>
      <c r="AQ88" s="837"/>
      <c r="AR88" s="837"/>
      <c r="AS88" s="837"/>
      <c r="AT88" s="837"/>
      <c r="AU88" s="837"/>
      <c r="AV88" s="837"/>
      <c r="AW88" s="837"/>
      <c r="AX88" s="837"/>
      <c r="AY88" s="837"/>
      <c r="AZ88" s="851"/>
      <c r="BA88" s="851"/>
      <c r="BB88" s="851"/>
      <c r="BC88" s="851"/>
      <c r="BD88" s="852"/>
      <c r="BE88" s="254"/>
      <c r="BF88" s="254"/>
      <c r="BG88" s="254"/>
      <c r="BH88" s="254"/>
      <c r="BI88" s="254"/>
      <c r="BJ88" s="254"/>
      <c r="BK88" s="254"/>
      <c r="BL88" s="254"/>
      <c r="BM88" s="254"/>
      <c r="BN88" s="254"/>
      <c r="BO88" s="254"/>
      <c r="BP88" s="254"/>
      <c r="BQ88" s="251">
        <v>82</v>
      </c>
      <c r="BR88" s="256"/>
      <c r="BS88" s="867"/>
      <c r="BT88" s="868"/>
      <c r="BU88" s="868"/>
      <c r="BV88" s="868"/>
      <c r="BW88" s="868"/>
      <c r="BX88" s="868"/>
      <c r="BY88" s="868"/>
      <c r="BZ88" s="868"/>
      <c r="CA88" s="868"/>
      <c r="CB88" s="868"/>
      <c r="CC88" s="868"/>
      <c r="CD88" s="868"/>
      <c r="CE88" s="868"/>
      <c r="CF88" s="868"/>
      <c r="CG88" s="869"/>
      <c r="CH88" s="864"/>
      <c r="CI88" s="865"/>
      <c r="CJ88" s="865"/>
      <c r="CK88" s="865"/>
      <c r="CL88" s="866"/>
      <c r="CM88" s="864"/>
      <c r="CN88" s="865"/>
      <c r="CO88" s="865"/>
      <c r="CP88" s="865"/>
      <c r="CQ88" s="866"/>
      <c r="CR88" s="864"/>
      <c r="CS88" s="865"/>
      <c r="CT88" s="865"/>
      <c r="CU88" s="865"/>
      <c r="CV88" s="866"/>
      <c r="CW88" s="864"/>
      <c r="CX88" s="865"/>
      <c r="CY88" s="865"/>
      <c r="CZ88" s="865"/>
      <c r="DA88" s="866"/>
      <c r="DB88" s="864"/>
      <c r="DC88" s="865"/>
      <c r="DD88" s="865"/>
      <c r="DE88" s="865"/>
      <c r="DF88" s="866"/>
      <c r="DG88" s="864"/>
      <c r="DH88" s="865"/>
      <c r="DI88" s="865"/>
      <c r="DJ88" s="865"/>
      <c r="DK88" s="866"/>
      <c r="DL88" s="864"/>
      <c r="DM88" s="865"/>
      <c r="DN88" s="865"/>
      <c r="DO88" s="865"/>
      <c r="DP88" s="866"/>
      <c r="DQ88" s="864"/>
      <c r="DR88" s="865"/>
      <c r="DS88" s="865"/>
      <c r="DT88" s="865"/>
      <c r="DU88" s="866"/>
      <c r="DV88" s="861"/>
      <c r="DW88" s="862"/>
      <c r="DX88" s="862"/>
      <c r="DY88" s="862"/>
      <c r="DZ88" s="863"/>
      <c r="EA88" s="235"/>
    </row>
    <row r="89" spans="1:131" s="236" customFormat="1" ht="26.25" hidden="1" customHeight="1" x14ac:dyDescent="0.2">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867"/>
      <c r="BT89" s="868"/>
      <c r="BU89" s="868"/>
      <c r="BV89" s="868"/>
      <c r="BW89" s="868"/>
      <c r="BX89" s="868"/>
      <c r="BY89" s="868"/>
      <c r="BZ89" s="868"/>
      <c r="CA89" s="868"/>
      <c r="CB89" s="868"/>
      <c r="CC89" s="868"/>
      <c r="CD89" s="868"/>
      <c r="CE89" s="868"/>
      <c r="CF89" s="868"/>
      <c r="CG89" s="869"/>
      <c r="CH89" s="864"/>
      <c r="CI89" s="865"/>
      <c r="CJ89" s="865"/>
      <c r="CK89" s="865"/>
      <c r="CL89" s="866"/>
      <c r="CM89" s="864"/>
      <c r="CN89" s="865"/>
      <c r="CO89" s="865"/>
      <c r="CP89" s="865"/>
      <c r="CQ89" s="866"/>
      <c r="CR89" s="864"/>
      <c r="CS89" s="865"/>
      <c r="CT89" s="865"/>
      <c r="CU89" s="865"/>
      <c r="CV89" s="866"/>
      <c r="CW89" s="864"/>
      <c r="CX89" s="865"/>
      <c r="CY89" s="865"/>
      <c r="CZ89" s="865"/>
      <c r="DA89" s="866"/>
      <c r="DB89" s="864"/>
      <c r="DC89" s="865"/>
      <c r="DD89" s="865"/>
      <c r="DE89" s="865"/>
      <c r="DF89" s="866"/>
      <c r="DG89" s="864"/>
      <c r="DH89" s="865"/>
      <c r="DI89" s="865"/>
      <c r="DJ89" s="865"/>
      <c r="DK89" s="866"/>
      <c r="DL89" s="864"/>
      <c r="DM89" s="865"/>
      <c r="DN89" s="865"/>
      <c r="DO89" s="865"/>
      <c r="DP89" s="866"/>
      <c r="DQ89" s="864"/>
      <c r="DR89" s="865"/>
      <c r="DS89" s="865"/>
      <c r="DT89" s="865"/>
      <c r="DU89" s="866"/>
      <c r="DV89" s="861"/>
      <c r="DW89" s="862"/>
      <c r="DX89" s="862"/>
      <c r="DY89" s="862"/>
      <c r="DZ89" s="863"/>
      <c r="EA89" s="235"/>
    </row>
    <row r="90" spans="1:131" s="236" customFormat="1" ht="26.25" hidden="1" customHeight="1" x14ac:dyDescent="0.2">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867"/>
      <c r="BT90" s="868"/>
      <c r="BU90" s="868"/>
      <c r="BV90" s="868"/>
      <c r="BW90" s="868"/>
      <c r="BX90" s="868"/>
      <c r="BY90" s="868"/>
      <c r="BZ90" s="868"/>
      <c r="CA90" s="868"/>
      <c r="CB90" s="868"/>
      <c r="CC90" s="868"/>
      <c r="CD90" s="868"/>
      <c r="CE90" s="868"/>
      <c r="CF90" s="868"/>
      <c r="CG90" s="869"/>
      <c r="CH90" s="864"/>
      <c r="CI90" s="865"/>
      <c r="CJ90" s="865"/>
      <c r="CK90" s="865"/>
      <c r="CL90" s="866"/>
      <c r="CM90" s="864"/>
      <c r="CN90" s="865"/>
      <c r="CO90" s="865"/>
      <c r="CP90" s="865"/>
      <c r="CQ90" s="866"/>
      <c r="CR90" s="864"/>
      <c r="CS90" s="865"/>
      <c r="CT90" s="865"/>
      <c r="CU90" s="865"/>
      <c r="CV90" s="866"/>
      <c r="CW90" s="864"/>
      <c r="CX90" s="865"/>
      <c r="CY90" s="865"/>
      <c r="CZ90" s="865"/>
      <c r="DA90" s="866"/>
      <c r="DB90" s="864"/>
      <c r="DC90" s="865"/>
      <c r="DD90" s="865"/>
      <c r="DE90" s="865"/>
      <c r="DF90" s="866"/>
      <c r="DG90" s="864"/>
      <c r="DH90" s="865"/>
      <c r="DI90" s="865"/>
      <c r="DJ90" s="865"/>
      <c r="DK90" s="866"/>
      <c r="DL90" s="864"/>
      <c r="DM90" s="865"/>
      <c r="DN90" s="865"/>
      <c r="DO90" s="865"/>
      <c r="DP90" s="866"/>
      <c r="DQ90" s="864"/>
      <c r="DR90" s="865"/>
      <c r="DS90" s="865"/>
      <c r="DT90" s="865"/>
      <c r="DU90" s="866"/>
      <c r="DV90" s="861"/>
      <c r="DW90" s="862"/>
      <c r="DX90" s="862"/>
      <c r="DY90" s="862"/>
      <c r="DZ90" s="863"/>
      <c r="EA90" s="235"/>
    </row>
    <row r="91" spans="1:131" s="236" customFormat="1" ht="26.25" hidden="1" customHeight="1" x14ac:dyDescent="0.2">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867"/>
      <c r="BT91" s="868"/>
      <c r="BU91" s="868"/>
      <c r="BV91" s="868"/>
      <c r="BW91" s="868"/>
      <c r="BX91" s="868"/>
      <c r="BY91" s="868"/>
      <c r="BZ91" s="868"/>
      <c r="CA91" s="868"/>
      <c r="CB91" s="868"/>
      <c r="CC91" s="868"/>
      <c r="CD91" s="868"/>
      <c r="CE91" s="868"/>
      <c r="CF91" s="868"/>
      <c r="CG91" s="869"/>
      <c r="CH91" s="864"/>
      <c r="CI91" s="865"/>
      <c r="CJ91" s="865"/>
      <c r="CK91" s="865"/>
      <c r="CL91" s="866"/>
      <c r="CM91" s="864"/>
      <c r="CN91" s="865"/>
      <c r="CO91" s="865"/>
      <c r="CP91" s="865"/>
      <c r="CQ91" s="866"/>
      <c r="CR91" s="864"/>
      <c r="CS91" s="865"/>
      <c r="CT91" s="865"/>
      <c r="CU91" s="865"/>
      <c r="CV91" s="866"/>
      <c r="CW91" s="864"/>
      <c r="CX91" s="865"/>
      <c r="CY91" s="865"/>
      <c r="CZ91" s="865"/>
      <c r="DA91" s="866"/>
      <c r="DB91" s="864"/>
      <c r="DC91" s="865"/>
      <c r="DD91" s="865"/>
      <c r="DE91" s="865"/>
      <c r="DF91" s="866"/>
      <c r="DG91" s="864"/>
      <c r="DH91" s="865"/>
      <c r="DI91" s="865"/>
      <c r="DJ91" s="865"/>
      <c r="DK91" s="866"/>
      <c r="DL91" s="864"/>
      <c r="DM91" s="865"/>
      <c r="DN91" s="865"/>
      <c r="DO91" s="865"/>
      <c r="DP91" s="866"/>
      <c r="DQ91" s="864"/>
      <c r="DR91" s="865"/>
      <c r="DS91" s="865"/>
      <c r="DT91" s="865"/>
      <c r="DU91" s="866"/>
      <c r="DV91" s="861"/>
      <c r="DW91" s="862"/>
      <c r="DX91" s="862"/>
      <c r="DY91" s="862"/>
      <c r="DZ91" s="863"/>
      <c r="EA91" s="235"/>
    </row>
    <row r="92" spans="1:131" s="236" customFormat="1" ht="26.25" hidden="1" customHeight="1" x14ac:dyDescent="0.2">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867"/>
      <c r="BT92" s="868"/>
      <c r="BU92" s="868"/>
      <c r="BV92" s="868"/>
      <c r="BW92" s="868"/>
      <c r="BX92" s="868"/>
      <c r="BY92" s="868"/>
      <c r="BZ92" s="868"/>
      <c r="CA92" s="868"/>
      <c r="CB92" s="868"/>
      <c r="CC92" s="868"/>
      <c r="CD92" s="868"/>
      <c r="CE92" s="868"/>
      <c r="CF92" s="868"/>
      <c r="CG92" s="869"/>
      <c r="CH92" s="864"/>
      <c r="CI92" s="865"/>
      <c r="CJ92" s="865"/>
      <c r="CK92" s="865"/>
      <c r="CL92" s="866"/>
      <c r="CM92" s="864"/>
      <c r="CN92" s="865"/>
      <c r="CO92" s="865"/>
      <c r="CP92" s="865"/>
      <c r="CQ92" s="866"/>
      <c r="CR92" s="864"/>
      <c r="CS92" s="865"/>
      <c r="CT92" s="865"/>
      <c r="CU92" s="865"/>
      <c r="CV92" s="866"/>
      <c r="CW92" s="864"/>
      <c r="CX92" s="865"/>
      <c r="CY92" s="865"/>
      <c r="CZ92" s="865"/>
      <c r="DA92" s="866"/>
      <c r="DB92" s="864"/>
      <c r="DC92" s="865"/>
      <c r="DD92" s="865"/>
      <c r="DE92" s="865"/>
      <c r="DF92" s="866"/>
      <c r="DG92" s="864"/>
      <c r="DH92" s="865"/>
      <c r="DI92" s="865"/>
      <c r="DJ92" s="865"/>
      <c r="DK92" s="866"/>
      <c r="DL92" s="864"/>
      <c r="DM92" s="865"/>
      <c r="DN92" s="865"/>
      <c r="DO92" s="865"/>
      <c r="DP92" s="866"/>
      <c r="DQ92" s="864"/>
      <c r="DR92" s="865"/>
      <c r="DS92" s="865"/>
      <c r="DT92" s="865"/>
      <c r="DU92" s="866"/>
      <c r="DV92" s="861"/>
      <c r="DW92" s="862"/>
      <c r="DX92" s="862"/>
      <c r="DY92" s="862"/>
      <c r="DZ92" s="863"/>
      <c r="EA92" s="235"/>
    </row>
    <row r="93" spans="1:131" s="236" customFormat="1" ht="26.25" hidden="1" customHeight="1" x14ac:dyDescent="0.2">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867"/>
      <c r="BT93" s="868"/>
      <c r="BU93" s="868"/>
      <c r="BV93" s="868"/>
      <c r="BW93" s="868"/>
      <c r="BX93" s="868"/>
      <c r="BY93" s="868"/>
      <c r="BZ93" s="868"/>
      <c r="CA93" s="868"/>
      <c r="CB93" s="868"/>
      <c r="CC93" s="868"/>
      <c r="CD93" s="868"/>
      <c r="CE93" s="868"/>
      <c r="CF93" s="868"/>
      <c r="CG93" s="869"/>
      <c r="CH93" s="864"/>
      <c r="CI93" s="865"/>
      <c r="CJ93" s="865"/>
      <c r="CK93" s="865"/>
      <c r="CL93" s="866"/>
      <c r="CM93" s="864"/>
      <c r="CN93" s="865"/>
      <c r="CO93" s="865"/>
      <c r="CP93" s="865"/>
      <c r="CQ93" s="866"/>
      <c r="CR93" s="864"/>
      <c r="CS93" s="865"/>
      <c r="CT93" s="865"/>
      <c r="CU93" s="865"/>
      <c r="CV93" s="866"/>
      <c r="CW93" s="864"/>
      <c r="CX93" s="865"/>
      <c r="CY93" s="865"/>
      <c r="CZ93" s="865"/>
      <c r="DA93" s="866"/>
      <c r="DB93" s="864"/>
      <c r="DC93" s="865"/>
      <c r="DD93" s="865"/>
      <c r="DE93" s="865"/>
      <c r="DF93" s="866"/>
      <c r="DG93" s="864"/>
      <c r="DH93" s="865"/>
      <c r="DI93" s="865"/>
      <c r="DJ93" s="865"/>
      <c r="DK93" s="866"/>
      <c r="DL93" s="864"/>
      <c r="DM93" s="865"/>
      <c r="DN93" s="865"/>
      <c r="DO93" s="865"/>
      <c r="DP93" s="866"/>
      <c r="DQ93" s="864"/>
      <c r="DR93" s="865"/>
      <c r="DS93" s="865"/>
      <c r="DT93" s="865"/>
      <c r="DU93" s="866"/>
      <c r="DV93" s="861"/>
      <c r="DW93" s="862"/>
      <c r="DX93" s="862"/>
      <c r="DY93" s="862"/>
      <c r="DZ93" s="863"/>
      <c r="EA93" s="235"/>
    </row>
    <row r="94" spans="1:131" s="236" customFormat="1" ht="26.25" hidden="1" customHeight="1" x14ac:dyDescent="0.2">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867"/>
      <c r="BT94" s="868"/>
      <c r="BU94" s="868"/>
      <c r="BV94" s="868"/>
      <c r="BW94" s="868"/>
      <c r="BX94" s="868"/>
      <c r="BY94" s="868"/>
      <c r="BZ94" s="868"/>
      <c r="CA94" s="868"/>
      <c r="CB94" s="868"/>
      <c r="CC94" s="868"/>
      <c r="CD94" s="868"/>
      <c r="CE94" s="868"/>
      <c r="CF94" s="868"/>
      <c r="CG94" s="869"/>
      <c r="CH94" s="864"/>
      <c r="CI94" s="865"/>
      <c r="CJ94" s="865"/>
      <c r="CK94" s="865"/>
      <c r="CL94" s="866"/>
      <c r="CM94" s="864"/>
      <c r="CN94" s="865"/>
      <c r="CO94" s="865"/>
      <c r="CP94" s="865"/>
      <c r="CQ94" s="866"/>
      <c r="CR94" s="864"/>
      <c r="CS94" s="865"/>
      <c r="CT94" s="865"/>
      <c r="CU94" s="865"/>
      <c r="CV94" s="866"/>
      <c r="CW94" s="864"/>
      <c r="CX94" s="865"/>
      <c r="CY94" s="865"/>
      <c r="CZ94" s="865"/>
      <c r="DA94" s="866"/>
      <c r="DB94" s="864"/>
      <c r="DC94" s="865"/>
      <c r="DD94" s="865"/>
      <c r="DE94" s="865"/>
      <c r="DF94" s="866"/>
      <c r="DG94" s="864"/>
      <c r="DH94" s="865"/>
      <c r="DI94" s="865"/>
      <c r="DJ94" s="865"/>
      <c r="DK94" s="866"/>
      <c r="DL94" s="864"/>
      <c r="DM94" s="865"/>
      <c r="DN94" s="865"/>
      <c r="DO94" s="865"/>
      <c r="DP94" s="866"/>
      <c r="DQ94" s="864"/>
      <c r="DR94" s="865"/>
      <c r="DS94" s="865"/>
      <c r="DT94" s="865"/>
      <c r="DU94" s="866"/>
      <c r="DV94" s="861"/>
      <c r="DW94" s="862"/>
      <c r="DX94" s="862"/>
      <c r="DY94" s="862"/>
      <c r="DZ94" s="863"/>
      <c r="EA94" s="235"/>
    </row>
    <row r="95" spans="1:131" s="236" customFormat="1" ht="26.25" hidden="1" customHeight="1" x14ac:dyDescent="0.2">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867"/>
      <c r="BT95" s="868"/>
      <c r="BU95" s="868"/>
      <c r="BV95" s="868"/>
      <c r="BW95" s="868"/>
      <c r="BX95" s="868"/>
      <c r="BY95" s="868"/>
      <c r="BZ95" s="868"/>
      <c r="CA95" s="868"/>
      <c r="CB95" s="868"/>
      <c r="CC95" s="868"/>
      <c r="CD95" s="868"/>
      <c r="CE95" s="868"/>
      <c r="CF95" s="868"/>
      <c r="CG95" s="869"/>
      <c r="CH95" s="864"/>
      <c r="CI95" s="865"/>
      <c r="CJ95" s="865"/>
      <c r="CK95" s="865"/>
      <c r="CL95" s="866"/>
      <c r="CM95" s="864"/>
      <c r="CN95" s="865"/>
      <c r="CO95" s="865"/>
      <c r="CP95" s="865"/>
      <c r="CQ95" s="866"/>
      <c r="CR95" s="864"/>
      <c r="CS95" s="865"/>
      <c r="CT95" s="865"/>
      <c r="CU95" s="865"/>
      <c r="CV95" s="866"/>
      <c r="CW95" s="864"/>
      <c r="CX95" s="865"/>
      <c r="CY95" s="865"/>
      <c r="CZ95" s="865"/>
      <c r="DA95" s="866"/>
      <c r="DB95" s="864"/>
      <c r="DC95" s="865"/>
      <c r="DD95" s="865"/>
      <c r="DE95" s="865"/>
      <c r="DF95" s="866"/>
      <c r="DG95" s="864"/>
      <c r="DH95" s="865"/>
      <c r="DI95" s="865"/>
      <c r="DJ95" s="865"/>
      <c r="DK95" s="866"/>
      <c r="DL95" s="864"/>
      <c r="DM95" s="865"/>
      <c r="DN95" s="865"/>
      <c r="DO95" s="865"/>
      <c r="DP95" s="866"/>
      <c r="DQ95" s="864"/>
      <c r="DR95" s="865"/>
      <c r="DS95" s="865"/>
      <c r="DT95" s="865"/>
      <c r="DU95" s="866"/>
      <c r="DV95" s="861"/>
      <c r="DW95" s="862"/>
      <c r="DX95" s="862"/>
      <c r="DY95" s="862"/>
      <c r="DZ95" s="863"/>
      <c r="EA95" s="235"/>
    </row>
    <row r="96" spans="1:131" s="236" customFormat="1" ht="26.25" hidden="1" customHeight="1" x14ac:dyDescent="0.2">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867"/>
      <c r="BT96" s="868"/>
      <c r="BU96" s="868"/>
      <c r="BV96" s="868"/>
      <c r="BW96" s="868"/>
      <c r="BX96" s="868"/>
      <c r="BY96" s="868"/>
      <c r="BZ96" s="868"/>
      <c r="CA96" s="868"/>
      <c r="CB96" s="868"/>
      <c r="CC96" s="868"/>
      <c r="CD96" s="868"/>
      <c r="CE96" s="868"/>
      <c r="CF96" s="868"/>
      <c r="CG96" s="869"/>
      <c r="CH96" s="864"/>
      <c r="CI96" s="865"/>
      <c r="CJ96" s="865"/>
      <c r="CK96" s="865"/>
      <c r="CL96" s="866"/>
      <c r="CM96" s="864"/>
      <c r="CN96" s="865"/>
      <c r="CO96" s="865"/>
      <c r="CP96" s="865"/>
      <c r="CQ96" s="866"/>
      <c r="CR96" s="864"/>
      <c r="CS96" s="865"/>
      <c r="CT96" s="865"/>
      <c r="CU96" s="865"/>
      <c r="CV96" s="866"/>
      <c r="CW96" s="864"/>
      <c r="CX96" s="865"/>
      <c r="CY96" s="865"/>
      <c r="CZ96" s="865"/>
      <c r="DA96" s="866"/>
      <c r="DB96" s="864"/>
      <c r="DC96" s="865"/>
      <c r="DD96" s="865"/>
      <c r="DE96" s="865"/>
      <c r="DF96" s="866"/>
      <c r="DG96" s="864"/>
      <c r="DH96" s="865"/>
      <c r="DI96" s="865"/>
      <c r="DJ96" s="865"/>
      <c r="DK96" s="866"/>
      <c r="DL96" s="864"/>
      <c r="DM96" s="865"/>
      <c r="DN96" s="865"/>
      <c r="DO96" s="865"/>
      <c r="DP96" s="866"/>
      <c r="DQ96" s="864"/>
      <c r="DR96" s="865"/>
      <c r="DS96" s="865"/>
      <c r="DT96" s="865"/>
      <c r="DU96" s="866"/>
      <c r="DV96" s="861"/>
      <c r="DW96" s="862"/>
      <c r="DX96" s="862"/>
      <c r="DY96" s="862"/>
      <c r="DZ96" s="863"/>
      <c r="EA96" s="235"/>
    </row>
    <row r="97" spans="1:131" s="236" customFormat="1" ht="26.25" hidden="1" customHeight="1" x14ac:dyDescent="0.2">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867"/>
      <c r="BT97" s="868"/>
      <c r="BU97" s="868"/>
      <c r="BV97" s="868"/>
      <c r="BW97" s="868"/>
      <c r="BX97" s="868"/>
      <c r="BY97" s="868"/>
      <c r="BZ97" s="868"/>
      <c r="CA97" s="868"/>
      <c r="CB97" s="868"/>
      <c r="CC97" s="868"/>
      <c r="CD97" s="868"/>
      <c r="CE97" s="868"/>
      <c r="CF97" s="868"/>
      <c r="CG97" s="869"/>
      <c r="CH97" s="864"/>
      <c r="CI97" s="865"/>
      <c r="CJ97" s="865"/>
      <c r="CK97" s="865"/>
      <c r="CL97" s="866"/>
      <c r="CM97" s="864"/>
      <c r="CN97" s="865"/>
      <c r="CO97" s="865"/>
      <c r="CP97" s="865"/>
      <c r="CQ97" s="866"/>
      <c r="CR97" s="864"/>
      <c r="CS97" s="865"/>
      <c r="CT97" s="865"/>
      <c r="CU97" s="865"/>
      <c r="CV97" s="866"/>
      <c r="CW97" s="864"/>
      <c r="CX97" s="865"/>
      <c r="CY97" s="865"/>
      <c r="CZ97" s="865"/>
      <c r="DA97" s="866"/>
      <c r="DB97" s="864"/>
      <c r="DC97" s="865"/>
      <c r="DD97" s="865"/>
      <c r="DE97" s="865"/>
      <c r="DF97" s="866"/>
      <c r="DG97" s="864"/>
      <c r="DH97" s="865"/>
      <c r="DI97" s="865"/>
      <c r="DJ97" s="865"/>
      <c r="DK97" s="866"/>
      <c r="DL97" s="864"/>
      <c r="DM97" s="865"/>
      <c r="DN97" s="865"/>
      <c r="DO97" s="865"/>
      <c r="DP97" s="866"/>
      <c r="DQ97" s="864"/>
      <c r="DR97" s="865"/>
      <c r="DS97" s="865"/>
      <c r="DT97" s="865"/>
      <c r="DU97" s="866"/>
      <c r="DV97" s="861"/>
      <c r="DW97" s="862"/>
      <c r="DX97" s="862"/>
      <c r="DY97" s="862"/>
      <c r="DZ97" s="863"/>
      <c r="EA97" s="235"/>
    </row>
    <row r="98" spans="1:131" s="236" customFormat="1" ht="26.25" hidden="1" customHeight="1" x14ac:dyDescent="0.2">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867"/>
      <c r="BT98" s="868"/>
      <c r="BU98" s="868"/>
      <c r="BV98" s="868"/>
      <c r="BW98" s="868"/>
      <c r="BX98" s="868"/>
      <c r="BY98" s="868"/>
      <c r="BZ98" s="868"/>
      <c r="CA98" s="868"/>
      <c r="CB98" s="868"/>
      <c r="CC98" s="868"/>
      <c r="CD98" s="868"/>
      <c r="CE98" s="868"/>
      <c r="CF98" s="868"/>
      <c r="CG98" s="869"/>
      <c r="CH98" s="864"/>
      <c r="CI98" s="865"/>
      <c r="CJ98" s="865"/>
      <c r="CK98" s="865"/>
      <c r="CL98" s="866"/>
      <c r="CM98" s="864"/>
      <c r="CN98" s="865"/>
      <c r="CO98" s="865"/>
      <c r="CP98" s="865"/>
      <c r="CQ98" s="866"/>
      <c r="CR98" s="864"/>
      <c r="CS98" s="865"/>
      <c r="CT98" s="865"/>
      <c r="CU98" s="865"/>
      <c r="CV98" s="866"/>
      <c r="CW98" s="864"/>
      <c r="CX98" s="865"/>
      <c r="CY98" s="865"/>
      <c r="CZ98" s="865"/>
      <c r="DA98" s="866"/>
      <c r="DB98" s="864"/>
      <c r="DC98" s="865"/>
      <c r="DD98" s="865"/>
      <c r="DE98" s="865"/>
      <c r="DF98" s="866"/>
      <c r="DG98" s="864"/>
      <c r="DH98" s="865"/>
      <c r="DI98" s="865"/>
      <c r="DJ98" s="865"/>
      <c r="DK98" s="866"/>
      <c r="DL98" s="864"/>
      <c r="DM98" s="865"/>
      <c r="DN98" s="865"/>
      <c r="DO98" s="865"/>
      <c r="DP98" s="866"/>
      <c r="DQ98" s="864"/>
      <c r="DR98" s="865"/>
      <c r="DS98" s="865"/>
      <c r="DT98" s="865"/>
      <c r="DU98" s="866"/>
      <c r="DV98" s="861"/>
      <c r="DW98" s="862"/>
      <c r="DX98" s="862"/>
      <c r="DY98" s="862"/>
      <c r="DZ98" s="863"/>
      <c r="EA98" s="235"/>
    </row>
    <row r="99" spans="1:131" s="236" customFormat="1" ht="26.25" hidden="1" customHeight="1" x14ac:dyDescent="0.2">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867"/>
      <c r="BT99" s="868"/>
      <c r="BU99" s="868"/>
      <c r="BV99" s="868"/>
      <c r="BW99" s="868"/>
      <c r="BX99" s="868"/>
      <c r="BY99" s="868"/>
      <c r="BZ99" s="868"/>
      <c r="CA99" s="868"/>
      <c r="CB99" s="868"/>
      <c r="CC99" s="868"/>
      <c r="CD99" s="868"/>
      <c r="CE99" s="868"/>
      <c r="CF99" s="868"/>
      <c r="CG99" s="869"/>
      <c r="CH99" s="864"/>
      <c r="CI99" s="865"/>
      <c r="CJ99" s="865"/>
      <c r="CK99" s="865"/>
      <c r="CL99" s="866"/>
      <c r="CM99" s="864"/>
      <c r="CN99" s="865"/>
      <c r="CO99" s="865"/>
      <c r="CP99" s="865"/>
      <c r="CQ99" s="866"/>
      <c r="CR99" s="864"/>
      <c r="CS99" s="865"/>
      <c r="CT99" s="865"/>
      <c r="CU99" s="865"/>
      <c r="CV99" s="866"/>
      <c r="CW99" s="864"/>
      <c r="CX99" s="865"/>
      <c r="CY99" s="865"/>
      <c r="CZ99" s="865"/>
      <c r="DA99" s="866"/>
      <c r="DB99" s="864"/>
      <c r="DC99" s="865"/>
      <c r="DD99" s="865"/>
      <c r="DE99" s="865"/>
      <c r="DF99" s="866"/>
      <c r="DG99" s="864"/>
      <c r="DH99" s="865"/>
      <c r="DI99" s="865"/>
      <c r="DJ99" s="865"/>
      <c r="DK99" s="866"/>
      <c r="DL99" s="864"/>
      <c r="DM99" s="865"/>
      <c r="DN99" s="865"/>
      <c r="DO99" s="865"/>
      <c r="DP99" s="866"/>
      <c r="DQ99" s="864"/>
      <c r="DR99" s="865"/>
      <c r="DS99" s="865"/>
      <c r="DT99" s="865"/>
      <c r="DU99" s="866"/>
      <c r="DV99" s="861"/>
      <c r="DW99" s="862"/>
      <c r="DX99" s="862"/>
      <c r="DY99" s="862"/>
      <c r="DZ99" s="863"/>
      <c r="EA99" s="235"/>
    </row>
    <row r="100" spans="1:131" s="236" customFormat="1" ht="26.25" hidden="1" customHeight="1" x14ac:dyDescent="0.2">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867"/>
      <c r="BT100" s="868"/>
      <c r="BU100" s="868"/>
      <c r="BV100" s="868"/>
      <c r="BW100" s="868"/>
      <c r="BX100" s="868"/>
      <c r="BY100" s="868"/>
      <c r="BZ100" s="868"/>
      <c r="CA100" s="868"/>
      <c r="CB100" s="868"/>
      <c r="CC100" s="868"/>
      <c r="CD100" s="868"/>
      <c r="CE100" s="868"/>
      <c r="CF100" s="868"/>
      <c r="CG100" s="869"/>
      <c r="CH100" s="864"/>
      <c r="CI100" s="865"/>
      <c r="CJ100" s="865"/>
      <c r="CK100" s="865"/>
      <c r="CL100" s="866"/>
      <c r="CM100" s="864"/>
      <c r="CN100" s="865"/>
      <c r="CO100" s="865"/>
      <c r="CP100" s="865"/>
      <c r="CQ100" s="866"/>
      <c r="CR100" s="864"/>
      <c r="CS100" s="865"/>
      <c r="CT100" s="865"/>
      <c r="CU100" s="865"/>
      <c r="CV100" s="866"/>
      <c r="CW100" s="864"/>
      <c r="CX100" s="865"/>
      <c r="CY100" s="865"/>
      <c r="CZ100" s="865"/>
      <c r="DA100" s="866"/>
      <c r="DB100" s="864"/>
      <c r="DC100" s="865"/>
      <c r="DD100" s="865"/>
      <c r="DE100" s="865"/>
      <c r="DF100" s="866"/>
      <c r="DG100" s="864"/>
      <c r="DH100" s="865"/>
      <c r="DI100" s="865"/>
      <c r="DJ100" s="865"/>
      <c r="DK100" s="866"/>
      <c r="DL100" s="864"/>
      <c r="DM100" s="865"/>
      <c r="DN100" s="865"/>
      <c r="DO100" s="865"/>
      <c r="DP100" s="866"/>
      <c r="DQ100" s="864"/>
      <c r="DR100" s="865"/>
      <c r="DS100" s="865"/>
      <c r="DT100" s="865"/>
      <c r="DU100" s="866"/>
      <c r="DV100" s="861"/>
      <c r="DW100" s="862"/>
      <c r="DX100" s="862"/>
      <c r="DY100" s="862"/>
      <c r="DZ100" s="863"/>
      <c r="EA100" s="235"/>
    </row>
    <row r="101" spans="1:131" s="236" customFormat="1" ht="26.25" hidden="1" customHeight="1" x14ac:dyDescent="0.2">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867"/>
      <c r="BT101" s="868"/>
      <c r="BU101" s="868"/>
      <c r="BV101" s="868"/>
      <c r="BW101" s="868"/>
      <c r="BX101" s="868"/>
      <c r="BY101" s="868"/>
      <c r="BZ101" s="868"/>
      <c r="CA101" s="868"/>
      <c r="CB101" s="868"/>
      <c r="CC101" s="868"/>
      <c r="CD101" s="868"/>
      <c r="CE101" s="868"/>
      <c r="CF101" s="868"/>
      <c r="CG101" s="869"/>
      <c r="CH101" s="864"/>
      <c r="CI101" s="865"/>
      <c r="CJ101" s="865"/>
      <c r="CK101" s="865"/>
      <c r="CL101" s="866"/>
      <c r="CM101" s="864"/>
      <c r="CN101" s="865"/>
      <c r="CO101" s="865"/>
      <c r="CP101" s="865"/>
      <c r="CQ101" s="866"/>
      <c r="CR101" s="864"/>
      <c r="CS101" s="865"/>
      <c r="CT101" s="865"/>
      <c r="CU101" s="865"/>
      <c r="CV101" s="866"/>
      <c r="CW101" s="864"/>
      <c r="CX101" s="865"/>
      <c r="CY101" s="865"/>
      <c r="CZ101" s="865"/>
      <c r="DA101" s="866"/>
      <c r="DB101" s="864"/>
      <c r="DC101" s="865"/>
      <c r="DD101" s="865"/>
      <c r="DE101" s="865"/>
      <c r="DF101" s="866"/>
      <c r="DG101" s="864"/>
      <c r="DH101" s="865"/>
      <c r="DI101" s="865"/>
      <c r="DJ101" s="865"/>
      <c r="DK101" s="866"/>
      <c r="DL101" s="864"/>
      <c r="DM101" s="865"/>
      <c r="DN101" s="865"/>
      <c r="DO101" s="865"/>
      <c r="DP101" s="866"/>
      <c r="DQ101" s="864"/>
      <c r="DR101" s="865"/>
      <c r="DS101" s="865"/>
      <c r="DT101" s="865"/>
      <c r="DU101" s="866"/>
      <c r="DV101" s="861"/>
      <c r="DW101" s="862"/>
      <c r="DX101" s="862"/>
      <c r="DY101" s="862"/>
      <c r="DZ101" s="863"/>
      <c r="EA101" s="235"/>
    </row>
    <row r="102" spans="1:131" s="236" customFormat="1" ht="26.25" customHeight="1" thickBot="1" x14ac:dyDescent="0.25">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376</v>
      </c>
      <c r="BR102" s="783" t="s">
        <v>415</v>
      </c>
      <c r="BS102" s="784"/>
      <c r="BT102" s="784"/>
      <c r="BU102" s="784"/>
      <c r="BV102" s="784"/>
      <c r="BW102" s="784"/>
      <c r="BX102" s="784"/>
      <c r="BY102" s="784"/>
      <c r="BZ102" s="784"/>
      <c r="CA102" s="784"/>
      <c r="CB102" s="784"/>
      <c r="CC102" s="784"/>
      <c r="CD102" s="784"/>
      <c r="CE102" s="784"/>
      <c r="CF102" s="784"/>
      <c r="CG102" s="785"/>
      <c r="CH102" s="893"/>
      <c r="CI102" s="894"/>
      <c r="CJ102" s="894"/>
      <c r="CK102" s="894"/>
      <c r="CL102" s="895"/>
      <c r="CM102" s="893"/>
      <c r="CN102" s="894"/>
      <c r="CO102" s="894"/>
      <c r="CP102" s="894"/>
      <c r="CQ102" s="895"/>
      <c r="CR102" s="896">
        <f>SUM(CR7:CV88)</f>
        <v>21667</v>
      </c>
      <c r="CS102" s="854"/>
      <c r="CT102" s="854"/>
      <c r="CU102" s="854"/>
      <c r="CV102" s="897"/>
      <c r="CW102" s="896">
        <f t="shared" ref="CW102" si="0">SUM(CW7:DA88)</f>
        <v>3495</v>
      </c>
      <c r="CX102" s="854"/>
      <c r="CY102" s="854"/>
      <c r="CZ102" s="854"/>
      <c r="DA102" s="897"/>
      <c r="DB102" s="896">
        <f t="shared" ref="DB102" si="1">SUM(DB7:DF88)</f>
        <v>18459</v>
      </c>
      <c r="DC102" s="854"/>
      <c r="DD102" s="854"/>
      <c r="DE102" s="854"/>
      <c r="DF102" s="897"/>
      <c r="DG102" s="896">
        <f t="shared" ref="DG102" si="2">SUM(DG7:DK88)</f>
        <v>0</v>
      </c>
      <c r="DH102" s="854"/>
      <c r="DI102" s="854"/>
      <c r="DJ102" s="854"/>
      <c r="DK102" s="897"/>
      <c r="DL102" s="896">
        <f t="shared" ref="DL102" si="3">SUM(DL7:DP88)</f>
        <v>2</v>
      </c>
      <c r="DM102" s="854"/>
      <c r="DN102" s="854"/>
      <c r="DO102" s="854"/>
      <c r="DP102" s="897"/>
      <c r="DQ102" s="896">
        <f t="shared" ref="DQ102" si="4">SUM(DQ7:DU88)</f>
        <v>2184</v>
      </c>
      <c r="DR102" s="854"/>
      <c r="DS102" s="854"/>
      <c r="DT102" s="854"/>
      <c r="DU102" s="897"/>
      <c r="DV102" s="920">
        <f t="shared" ref="DV102" si="5">SUM(DV7:DZ88)</f>
        <v>0</v>
      </c>
      <c r="DW102" s="921"/>
      <c r="DX102" s="921"/>
      <c r="DY102" s="921"/>
      <c r="DZ102" s="922"/>
      <c r="EA102" s="235"/>
    </row>
    <row r="103" spans="1:131" s="236" customFormat="1" ht="26.25" customHeight="1" x14ac:dyDescent="0.2">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23" t="s">
        <v>416</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35"/>
    </row>
    <row r="104" spans="1:131" s="236" customFormat="1" ht="26.25" customHeight="1" x14ac:dyDescent="0.2">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24" t="s">
        <v>417</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35"/>
    </row>
    <row r="105" spans="1:131" s="236" customFormat="1" ht="11.25" customHeight="1" x14ac:dyDescent="0.2">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2">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5">
      <c r="A107" s="264" t="s">
        <v>418</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419</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2">
      <c r="A108" s="925" t="s">
        <v>420</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421</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35" customFormat="1" ht="26.25" customHeight="1" x14ac:dyDescent="0.2">
      <c r="A109" s="918" t="s">
        <v>422</v>
      </c>
      <c r="B109" s="899"/>
      <c r="C109" s="899"/>
      <c r="D109" s="899"/>
      <c r="E109" s="899"/>
      <c r="F109" s="899"/>
      <c r="G109" s="899"/>
      <c r="H109" s="899"/>
      <c r="I109" s="899"/>
      <c r="J109" s="899"/>
      <c r="K109" s="899"/>
      <c r="L109" s="899"/>
      <c r="M109" s="899"/>
      <c r="N109" s="899"/>
      <c r="O109" s="899"/>
      <c r="P109" s="899"/>
      <c r="Q109" s="899"/>
      <c r="R109" s="899"/>
      <c r="S109" s="899"/>
      <c r="T109" s="899"/>
      <c r="U109" s="899"/>
      <c r="V109" s="899"/>
      <c r="W109" s="899"/>
      <c r="X109" s="899"/>
      <c r="Y109" s="899"/>
      <c r="Z109" s="900"/>
      <c r="AA109" s="898" t="s">
        <v>423</v>
      </c>
      <c r="AB109" s="899"/>
      <c r="AC109" s="899"/>
      <c r="AD109" s="899"/>
      <c r="AE109" s="900"/>
      <c r="AF109" s="898" t="s">
        <v>304</v>
      </c>
      <c r="AG109" s="899"/>
      <c r="AH109" s="899"/>
      <c r="AI109" s="899"/>
      <c r="AJ109" s="900"/>
      <c r="AK109" s="898" t="s">
        <v>303</v>
      </c>
      <c r="AL109" s="899"/>
      <c r="AM109" s="899"/>
      <c r="AN109" s="899"/>
      <c r="AO109" s="900"/>
      <c r="AP109" s="898" t="s">
        <v>424</v>
      </c>
      <c r="AQ109" s="899"/>
      <c r="AR109" s="899"/>
      <c r="AS109" s="899"/>
      <c r="AT109" s="901"/>
      <c r="AU109" s="918" t="s">
        <v>422</v>
      </c>
      <c r="AV109" s="899"/>
      <c r="AW109" s="899"/>
      <c r="AX109" s="899"/>
      <c r="AY109" s="899"/>
      <c r="AZ109" s="899"/>
      <c r="BA109" s="899"/>
      <c r="BB109" s="899"/>
      <c r="BC109" s="899"/>
      <c r="BD109" s="899"/>
      <c r="BE109" s="899"/>
      <c r="BF109" s="899"/>
      <c r="BG109" s="899"/>
      <c r="BH109" s="899"/>
      <c r="BI109" s="899"/>
      <c r="BJ109" s="899"/>
      <c r="BK109" s="899"/>
      <c r="BL109" s="899"/>
      <c r="BM109" s="899"/>
      <c r="BN109" s="899"/>
      <c r="BO109" s="899"/>
      <c r="BP109" s="900"/>
      <c r="BQ109" s="898" t="s">
        <v>423</v>
      </c>
      <c r="BR109" s="899"/>
      <c r="BS109" s="899"/>
      <c r="BT109" s="899"/>
      <c r="BU109" s="900"/>
      <c r="BV109" s="898" t="s">
        <v>304</v>
      </c>
      <c r="BW109" s="899"/>
      <c r="BX109" s="899"/>
      <c r="BY109" s="899"/>
      <c r="BZ109" s="900"/>
      <c r="CA109" s="898" t="s">
        <v>303</v>
      </c>
      <c r="CB109" s="899"/>
      <c r="CC109" s="899"/>
      <c r="CD109" s="899"/>
      <c r="CE109" s="900"/>
      <c r="CF109" s="919" t="s">
        <v>424</v>
      </c>
      <c r="CG109" s="919"/>
      <c r="CH109" s="919"/>
      <c r="CI109" s="919"/>
      <c r="CJ109" s="919"/>
      <c r="CK109" s="898" t="s">
        <v>425</v>
      </c>
      <c r="CL109" s="899"/>
      <c r="CM109" s="899"/>
      <c r="CN109" s="899"/>
      <c r="CO109" s="899"/>
      <c r="CP109" s="899"/>
      <c r="CQ109" s="899"/>
      <c r="CR109" s="899"/>
      <c r="CS109" s="899"/>
      <c r="CT109" s="899"/>
      <c r="CU109" s="899"/>
      <c r="CV109" s="899"/>
      <c r="CW109" s="899"/>
      <c r="CX109" s="899"/>
      <c r="CY109" s="899"/>
      <c r="CZ109" s="899"/>
      <c r="DA109" s="899"/>
      <c r="DB109" s="899"/>
      <c r="DC109" s="899"/>
      <c r="DD109" s="899"/>
      <c r="DE109" s="899"/>
      <c r="DF109" s="900"/>
      <c r="DG109" s="898" t="s">
        <v>423</v>
      </c>
      <c r="DH109" s="899"/>
      <c r="DI109" s="899"/>
      <c r="DJ109" s="899"/>
      <c r="DK109" s="900"/>
      <c r="DL109" s="898" t="s">
        <v>304</v>
      </c>
      <c r="DM109" s="899"/>
      <c r="DN109" s="899"/>
      <c r="DO109" s="899"/>
      <c r="DP109" s="900"/>
      <c r="DQ109" s="898" t="s">
        <v>303</v>
      </c>
      <c r="DR109" s="899"/>
      <c r="DS109" s="899"/>
      <c r="DT109" s="899"/>
      <c r="DU109" s="900"/>
      <c r="DV109" s="898" t="s">
        <v>424</v>
      </c>
      <c r="DW109" s="899"/>
      <c r="DX109" s="899"/>
      <c r="DY109" s="899"/>
      <c r="DZ109" s="901"/>
    </row>
    <row r="110" spans="1:131" s="235" customFormat="1" ht="26.25" customHeight="1" x14ac:dyDescent="0.2">
      <c r="A110" s="902" t="s">
        <v>426</v>
      </c>
      <c r="B110" s="903"/>
      <c r="C110" s="903"/>
      <c r="D110" s="903"/>
      <c r="E110" s="903"/>
      <c r="F110" s="903"/>
      <c r="G110" s="903"/>
      <c r="H110" s="903"/>
      <c r="I110" s="903"/>
      <c r="J110" s="903"/>
      <c r="K110" s="903"/>
      <c r="L110" s="903"/>
      <c r="M110" s="903"/>
      <c r="N110" s="903"/>
      <c r="O110" s="903"/>
      <c r="P110" s="903"/>
      <c r="Q110" s="903"/>
      <c r="R110" s="903"/>
      <c r="S110" s="903"/>
      <c r="T110" s="903"/>
      <c r="U110" s="903"/>
      <c r="V110" s="903"/>
      <c r="W110" s="903"/>
      <c r="X110" s="903"/>
      <c r="Y110" s="903"/>
      <c r="Z110" s="904"/>
      <c r="AA110" s="905">
        <v>73110099</v>
      </c>
      <c r="AB110" s="906"/>
      <c r="AC110" s="906"/>
      <c r="AD110" s="906"/>
      <c r="AE110" s="907"/>
      <c r="AF110" s="908">
        <v>63907114</v>
      </c>
      <c r="AG110" s="906"/>
      <c r="AH110" s="906"/>
      <c r="AI110" s="906"/>
      <c r="AJ110" s="907"/>
      <c r="AK110" s="908">
        <v>60662987</v>
      </c>
      <c r="AL110" s="906"/>
      <c r="AM110" s="906"/>
      <c r="AN110" s="906"/>
      <c r="AO110" s="907"/>
      <c r="AP110" s="909">
        <v>30</v>
      </c>
      <c r="AQ110" s="910"/>
      <c r="AR110" s="910"/>
      <c r="AS110" s="910"/>
      <c r="AT110" s="911"/>
      <c r="AU110" s="912" t="s">
        <v>70</v>
      </c>
      <c r="AV110" s="913"/>
      <c r="AW110" s="913"/>
      <c r="AX110" s="913"/>
      <c r="AY110" s="913"/>
      <c r="AZ110" s="954" t="s">
        <v>427</v>
      </c>
      <c r="BA110" s="903"/>
      <c r="BB110" s="903"/>
      <c r="BC110" s="903"/>
      <c r="BD110" s="903"/>
      <c r="BE110" s="903"/>
      <c r="BF110" s="903"/>
      <c r="BG110" s="903"/>
      <c r="BH110" s="903"/>
      <c r="BI110" s="903"/>
      <c r="BJ110" s="903"/>
      <c r="BK110" s="903"/>
      <c r="BL110" s="903"/>
      <c r="BM110" s="903"/>
      <c r="BN110" s="903"/>
      <c r="BO110" s="903"/>
      <c r="BP110" s="904"/>
      <c r="BQ110" s="940">
        <v>860853402</v>
      </c>
      <c r="BR110" s="941"/>
      <c r="BS110" s="941"/>
      <c r="BT110" s="941"/>
      <c r="BU110" s="941"/>
      <c r="BV110" s="941">
        <v>866136205</v>
      </c>
      <c r="BW110" s="941"/>
      <c r="BX110" s="941"/>
      <c r="BY110" s="941"/>
      <c r="BZ110" s="941"/>
      <c r="CA110" s="941">
        <v>871695153</v>
      </c>
      <c r="CB110" s="941"/>
      <c r="CC110" s="941"/>
      <c r="CD110" s="941"/>
      <c r="CE110" s="941"/>
      <c r="CF110" s="955">
        <v>430.6</v>
      </c>
      <c r="CG110" s="956"/>
      <c r="CH110" s="956"/>
      <c r="CI110" s="956"/>
      <c r="CJ110" s="956"/>
      <c r="CK110" s="957" t="s">
        <v>428</v>
      </c>
      <c r="CL110" s="958"/>
      <c r="CM110" s="937" t="s">
        <v>429</v>
      </c>
      <c r="CN110" s="938"/>
      <c r="CO110" s="938"/>
      <c r="CP110" s="938"/>
      <c r="CQ110" s="938"/>
      <c r="CR110" s="938"/>
      <c r="CS110" s="938"/>
      <c r="CT110" s="938"/>
      <c r="CU110" s="938"/>
      <c r="CV110" s="938"/>
      <c r="CW110" s="938"/>
      <c r="CX110" s="938"/>
      <c r="CY110" s="938"/>
      <c r="CZ110" s="938"/>
      <c r="DA110" s="938"/>
      <c r="DB110" s="938"/>
      <c r="DC110" s="938"/>
      <c r="DD110" s="938"/>
      <c r="DE110" s="938"/>
      <c r="DF110" s="939"/>
      <c r="DG110" s="940" t="s">
        <v>430</v>
      </c>
      <c r="DH110" s="941"/>
      <c r="DI110" s="941"/>
      <c r="DJ110" s="941"/>
      <c r="DK110" s="941"/>
      <c r="DL110" s="941" t="s">
        <v>378</v>
      </c>
      <c r="DM110" s="941"/>
      <c r="DN110" s="941"/>
      <c r="DO110" s="941"/>
      <c r="DP110" s="941"/>
      <c r="DQ110" s="941" t="s">
        <v>431</v>
      </c>
      <c r="DR110" s="941"/>
      <c r="DS110" s="941"/>
      <c r="DT110" s="941"/>
      <c r="DU110" s="941"/>
      <c r="DV110" s="942" t="s">
        <v>378</v>
      </c>
      <c r="DW110" s="942"/>
      <c r="DX110" s="942"/>
      <c r="DY110" s="942"/>
      <c r="DZ110" s="943"/>
    </row>
    <row r="111" spans="1:131" s="235" customFormat="1" ht="26.25" customHeight="1" x14ac:dyDescent="0.2">
      <c r="A111" s="944" t="s">
        <v>432</v>
      </c>
      <c r="B111" s="945"/>
      <c r="C111" s="945"/>
      <c r="D111" s="945"/>
      <c r="E111" s="945"/>
      <c r="F111" s="945"/>
      <c r="G111" s="945"/>
      <c r="H111" s="945"/>
      <c r="I111" s="945"/>
      <c r="J111" s="945"/>
      <c r="K111" s="945"/>
      <c r="L111" s="945"/>
      <c r="M111" s="945"/>
      <c r="N111" s="945"/>
      <c r="O111" s="945"/>
      <c r="P111" s="945"/>
      <c r="Q111" s="945"/>
      <c r="R111" s="945"/>
      <c r="S111" s="945"/>
      <c r="T111" s="945"/>
      <c r="U111" s="945"/>
      <c r="V111" s="945"/>
      <c r="W111" s="945"/>
      <c r="X111" s="945"/>
      <c r="Y111" s="945"/>
      <c r="Z111" s="946"/>
      <c r="AA111" s="947" t="s">
        <v>378</v>
      </c>
      <c r="AB111" s="948"/>
      <c r="AC111" s="948"/>
      <c r="AD111" s="948"/>
      <c r="AE111" s="949"/>
      <c r="AF111" s="950" t="s">
        <v>378</v>
      </c>
      <c r="AG111" s="948"/>
      <c r="AH111" s="948"/>
      <c r="AI111" s="948"/>
      <c r="AJ111" s="949"/>
      <c r="AK111" s="950" t="s">
        <v>378</v>
      </c>
      <c r="AL111" s="948"/>
      <c r="AM111" s="948"/>
      <c r="AN111" s="948"/>
      <c r="AO111" s="949"/>
      <c r="AP111" s="951" t="s">
        <v>378</v>
      </c>
      <c r="AQ111" s="952"/>
      <c r="AR111" s="952"/>
      <c r="AS111" s="952"/>
      <c r="AT111" s="953"/>
      <c r="AU111" s="914"/>
      <c r="AV111" s="915"/>
      <c r="AW111" s="915"/>
      <c r="AX111" s="915"/>
      <c r="AY111" s="915"/>
      <c r="AZ111" s="963" t="s">
        <v>433</v>
      </c>
      <c r="BA111" s="964"/>
      <c r="BB111" s="964"/>
      <c r="BC111" s="964"/>
      <c r="BD111" s="964"/>
      <c r="BE111" s="964"/>
      <c r="BF111" s="964"/>
      <c r="BG111" s="964"/>
      <c r="BH111" s="964"/>
      <c r="BI111" s="964"/>
      <c r="BJ111" s="964"/>
      <c r="BK111" s="964"/>
      <c r="BL111" s="964"/>
      <c r="BM111" s="964"/>
      <c r="BN111" s="964"/>
      <c r="BO111" s="964"/>
      <c r="BP111" s="965"/>
      <c r="BQ111" s="933">
        <v>9260349</v>
      </c>
      <c r="BR111" s="934"/>
      <c r="BS111" s="934"/>
      <c r="BT111" s="934"/>
      <c r="BU111" s="934"/>
      <c r="BV111" s="934">
        <v>8754921</v>
      </c>
      <c r="BW111" s="934"/>
      <c r="BX111" s="934"/>
      <c r="BY111" s="934"/>
      <c r="BZ111" s="934"/>
      <c r="CA111" s="934">
        <v>8249966</v>
      </c>
      <c r="CB111" s="934"/>
      <c r="CC111" s="934"/>
      <c r="CD111" s="934"/>
      <c r="CE111" s="934"/>
      <c r="CF111" s="928">
        <v>4.0999999999999996</v>
      </c>
      <c r="CG111" s="929"/>
      <c r="CH111" s="929"/>
      <c r="CI111" s="929"/>
      <c r="CJ111" s="929"/>
      <c r="CK111" s="959"/>
      <c r="CL111" s="960"/>
      <c r="CM111" s="930" t="s">
        <v>434</v>
      </c>
      <c r="CN111" s="931"/>
      <c r="CO111" s="931"/>
      <c r="CP111" s="931"/>
      <c r="CQ111" s="931"/>
      <c r="CR111" s="931"/>
      <c r="CS111" s="931"/>
      <c r="CT111" s="931"/>
      <c r="CU111" s="931"/>
      <c r="CV111" s="931"/>
      <c r="CW111" s="931"/>
      <c r="CX111" s="931"/>
      <c r="CY111" s="931"/>
      <c r="CZ111" s="931"/>
      <c r="DA111" s="931"/>
      <c r="DB111" s="931"/>
      <c r="DC111" s="931"/>
      <c r="DD111" s="931"/>
      <c r="DE111" s="931"/>
      <c r="DF111" s="932"/>
      <c r="DG111" s="933" t="s">
        <v>431</v>
      </c>
      <c r="DH111" s="934"/>
      <c r="DI111" s="934"/>
      <c r="DJ111" s="934"/>
      <c r="DK111" s="934"/>
      <c r="DL111" s="934" t="s">
        <v>378</v>
      </c>
      <c r="DM111" s="934"/>
      <c r="DN111" s="934"/>
      <c r="DO111" s="934"/>
      <c r="DP111" s="934"/>
      <c r="DQ111" s="934" t="s">
        <v>431</v>
      </c>
      <c r="DR111" s="934"/>
      <c r="DS111" s="934"/>
      <c r="DT111" s="934"/>
      <c r="DU111" s="934"/>
      <c r="DV111" s="935" t="s">
        <v>430</v>
      </c>
      <c r="DW111" s="935"/>
      <c r="DX111" s="935"/>
      <c r="DY111" s="935"/>
      <c r="DZ111" s="936"/>
    </row>
    <row r="112" spans="1:131" s="235" customFormat="1" ht="26.25" customHeight="1" x14ac:dyDescent="0.2">
      <c r="A112" s="973" t="s">
        <v>435</v>
      </c>
      <c r="B112" s="974"/>
      <c r="C112" s="964" t="s">
        <v>436</v>
      </c>
      <c r="D112" s="964"/>
      <c r="E112" s="964"/>
      <c r="F112" s="964"/>
      <c r="G112" s="964"/>
      <c r="H112" s="964"/>
      <c r="I112" s="964"/>
      <c r="J112" s="964"/>
      <c r="K112" s="964"/>
      <c r="L112" s="964"/>
      <c r="M112" s="964"/>
      <c r="N112" s="964"/>
      <c r="O112" s="964"/>
      <c r="P112" s="964"/>
      <c r="Q112" s="964"/>
      <c r="R112" s="964"/>
      <c r="S112" s="964"/>
      <c r="T112" s="964"/>
      <c r="U112" s="964"/>
      <c r="V112" s="964"/>
      <c r="W112" s="964"/>
      <c r="X112" s="964"/>
      <c r="Y112" s="964"/>
      <c r="Z112" s="965"/>
      <c r="AA112" s="966">
        <v>9933333</v>
      </c>
      <c r="AB112" s="967"/>
      <c r="AC112" s="967"/>
      <c r="AD112" s="967"/>
      <c r="AE112" s="968"/>
      <c r="AF112" s="969">
        <v>11266667</v>
      </c>
      <c r="AG112" s="967"/>
      <c r="AH112" s="967"/>
      <c r="AI112" s="967"/>
      <c r="AJ112" s="968"/>
      <c r="AK112" s="969">
        <v>12333293</v>
      </c>
      <c r="AL112" s="967"/>
      <c r="AM112" s="967"/>
      <c r="AN112" s="967"/>
      <c r="AO112" s="968"/>
      <c r="AP112" s="970">
        <v>6.1</v>
      </c>
      <c r="AQ112" s="971"/>
      <c r="AR112" s="971"/>
      <c r="AS112" s="971"/>
      <c r="AT112" s="972"/>
      <c r="AU112" s="914"/>
      <c r="AV112" s="915"/>
      <c r="AW112" s="915"/>
      <c r="AX112" s="915"/>
      <c r="AY112" s="915"/>
      <c r="AZ112" s="963" t="s">
        <v>437</v>
      </c>
      <c r="BA112" s="964"/>
      <c r="BB112" s="964"/>
      <c r="BC112" s="964"/>
      <c r="BD112" s="964"/>
      <c r="BE112" s="964"/>
      <c r="BF112" s="964"/>
      <c r="BG112" s="964"/>
      <c r="BH112" s="964"/>
      <c r="BI112" s="964"/>
      <c r="BJ112" s="964"/>
      <c r="BK112" s="964"/>
      <c r="BL112" s="964"/>
      <c r="BM112" s="964"/>
      <c r="BN112" s="964"/>
      <c r="BO112" s="964"/>
      <c r="BP112" s="965"/>
      <c r="BQ112" s="933">
        <v>37339461</v>
      </c>
      <c r="BR112" s="934"/>
      <c r="BS112" s="934"/>
      <c r="BT112" s="934"/>
      <c r="BU112" s="934"/>
      <c r="BV112" s="934">
        <v>34426117</v>
      </c>
      <c r="BW112" s="934"/>
      <c r="BX112" s="934"/>
      <c r="BY112" s="934"/>
      <c r="BZ112" s="934"/>
      <c r="CA112" s="934">
        <v>32398535</v>
      </c>
      <c r="CB112" s="934"/>
      <c r="CC112" s="934"/>
      <c r="CD112" s="934"/>
      <c r="CE112" s="934"/>
      <c r="CF112" s="928">
        <v>16</v>
      </c>
      <c r="CG112" s="929"/>
      <c r="CH112" s="929"/>
      <c r="CI112" s="929"/>
      <c r="CJ112" s="929"/>
      <c r="CK112" s="959"/>
      <c r="CL112" s="960"/>
      <c r="CM112" s="930" t="s">
        <v>438</v>
      </c>
      <c r="CN112" s="931"/>
      <c r="CO112" s="931"/>
      <c r="CP112" s="931"/>
      <c r="CQ112" s="931"/>
      <c r="CR112" s="931"/>
      <c r="CS112" s="931"/>
      <c r="CT112" s="931"/>
      <c r="CU112" s="931"/>
      <c r="CV112" s="931"/>
      <c r="CW112" s="931"/>
      <c r="CX112" s="931"/>
      <c r="CY112" s="931"/>
      <c r="CZ112" s="931"/>
      <c r="DA112" s="931"/>
      <c r="DB112" s="931"/>
      <c r="DC112" s="931"/>
      <c r="DD112" s="931"/>
      <c r="DE112" s="931"/>
      <c r="DF112" s="932"/>
      <c r="DG112" s="933">
        <v>21176</v>
      </c>
      <c r="DH112" s="934"/>
      <c r="DI112" s="934"/>
      <c r="DJ112" s="934"/>
      <c r="DK112" s="934"/>
      <c r="DL112" s="934" t="s">
        <v>378</v>
      </c>
      <c r="DM112" s="934"/>
      <c r="DN112" s="934"/>
      <c r="DO112" s="934"/>
      <c r="DP112" s="934"/>
      <c r="DQ112" s="934" t="s">
        <v>378</v>
      </c>
      <c r="DR112" s="934"/>
      <c r="DS112" s="934"/>
      <c r="DT112" s="934"/>
      <c r="DU112" s="934"/>
      <c r="DV112" s="935" t="s">
        <v>378</v>
      </c>
      <c r="DW112" s="935"/>
      <c r="DX112" s="935"/>
      <c r="DY112" s="935"/>
      <c r="DZ112" s="936"/>
    </row>
    <row r="113" spans="1:130" s="235" customFormat="1" ht="26.25" customHeight="1" x14ac:dyDescent="0.2">
      <c r="A113" s="975"/>
      <c r="B113" s="976"/>
      <c r="C113" s="964" t="s">
        <v>439</v>
      </c>
      <c r="D113" s="964"/>
      <c r="E113" s="964"/>
      <c r="F113" s="964"/>
      <c r="G113" s="964"/>
      <c r="H113" s="964"/>
      <c r="I113" s="964"/>
      <c r="J113" s="964"/>
      <c r="K113" s="964"/>
      <c r="L113" s="964"/>
      <c r="M113" s="964"/>
      <c r="N113" s="964"/>
      <c r="O113" s="964"/>
      <c r="P113" s="964"/>
      <c r="Q113" s="964"/>
      <c r="R113" s="964"/>
      <c r="S113" s="964"/>
      <c r="T113" s="964"/>
      <c r="U113" s="964"/>
      <c r="V113" s="964"/>
      <c r="W113" s="964"/>
      <c r="X113" s="964"/>
      <c r="Y113" s="964"/>
      <c r="Z113" s="965"/>
      <c r="AA113" s="966">
        <v>3625974</v>
      </c>
      <c r="AB113" s="967"/>
      <c r="AC113" s="967"/>
      <c r="AD113" s="967"/>
      <c r="AE113" s="968"/>
      <c r="AF113" s="969">
        <v>3507795</v>
      </c>
      <c r="AG113" s="967"/>
      <c r="AH113" s="967"/>
      <c r="AI113" s="967"/>
      <c r="AJ113" s="968"/>
      <c r="AK113" s="969">
        <v>3281373</v>
      </c>
      <c r="AL113" s="967"/>
      <c r="AM113" s="967"/>
      <c r="AN113" s="967"/>
      <c r="AO113" s="968"/>
      <c r="AP113" s="970">
        <v>1.6</v>
      </c>
      <c r="AQ113" s="971"/>
      <c r="AR113" s="971"/>
      <c r="AS113" s="971"/>
      <c r="AT113" s="972"/>
      <c r="AU113" s="914"/>
      <c r="AV113" s="915"/>
      <c r="AW113" s="915"/>
      <c r="AX113" s="915"/>
      <c r="AY113" s="915"/>
      <c r="AZ113" s="963" t="s">
        <v>440</v>
      </c>
      <c r="BA113" s="964"/>
      <c r="BB113" s="964"/>
      <c r="BC113" s="964"/>
      <c r="BD113" s="964"/>
      <c r="BE113" s="964"/>
      <c r="BF113" s="964"/>
      <c r="BG113" s="964"/>
      <c r="BH113" s="964"/>
      <c r="BI113" s="964"/>
      <c r="BJ113" s="964"/>
      <c r="BK113" s="964"/>
      <c r="BL113" s="964"/>
      <c r="BM113" s="964"/>
      <c r="BN113" s="964"/>
      <c r="BO113" s="964"/>
      <c r="BP113" s="965"/>
      <c r="BQ113" s="933" t="s">
        <v>378</v>
      </c>
      <c r="BR113" s="934"/>
      <c r="BS113" s="934"/>
      <c r="BT113" s="934"/>
      <c r="BU113" s="934"/>
      <c r="BV113" s="934" t="s">
        <v>441</v>
      </c>
      <c r="BW113" s="934"/>
      <c r="BX113" s="934"/>
      <c r="BY113" s="934"/>
      <c r="BZ113" s="934"/>
      <c r="CA113" s="934" t="s">
        <v>136</v>
      </c>
      <c r="CB113" s="934"/>
      <c r="CC113" s="934"/>
      <c r="CD113" s="934"/>
      <c r="CE113" s="934"/>
      <c r="CF113" s="928" t="s">
        <v>431</v>
      </c>
      <c r="CG113" s="929"/>
      <c r="CH113" s="929"/>
      <c r="CI113" s="929"/>
      <c r="CJ113" s="929"/>
      <c r="CK113" s="959"/>
      <c r="CL113" s="960"/>
      <c r="CM113" s="930" t="s">
        <v>442</v>
      </c>
      <c r="CN113" s="931"/>
      <c r="CO113" s="931"/>
      <c r="CP113" s="931"/>
      <c r="CQ113" s="931"/>
      <c r="CR113" s="931"/>
      <c r="CS113" s="931"/>
      <c r="CT113" s="931"/>
      <c r="CU113" s="931"/>
      <c r="CV113" s="931"/>
      <c r="CW113" s="931"/>
      <c r="CX113" s="931"/>
      <c r="CY113" s="931"/>
      <c r="CZ113" s="931"/>
      <c r="DA113" s="931"/>
      <c r="DB113" s="931"/>
      <c r="DC113" s="931"/>
      <c r="DD113" s="931"/>
      <c r="DE113" s="931"/>
      <c r="DF113" s="932"/>
      <c r="DG113" s="933" t="s">
        <v>136</v>
      </c>
      <c r="DH113" s="934"/>
      <c r="DI113" s="934"/>
      <c r="DJ113" s="934"/>
      <c r="DK113" s="934"/>
      <c r="DL113" s="934" t="s">
        <v>378</v>
      </c>
      <c r="DM113" s="934"/>
      <c r="DN113" s="934"/>
      <c r="DO113" s="934"/>
      <c r="DP113" s="934"/>
      <c r="DQ113" s="934" t="s">
        <v>430</v>
      </c>
      <c r="DR113" s="934"/>
      <c r="DS113" s="934"/>
      <c r="DT113" s="934"/>
      <c r="DU113" s="934"/>
      <c r="DV113" s="935" t="s">
        <v>378</v>
      </c>
      <c r="DW113" s="935"/>
      <c r="DX113" s="935"/>
      <c r="DY113" s="935"/>
      <c r="DZ113" s="936"/>
    </row>
    <row r="114" spans="1:130" s="235" customFormat="1" ht="26.25" customHeight="1" x14ac:dyDescent="0.2">
      <c r="A114" s="975"/>
      <c r="B114" s="976"/>
      <c r="C114" s="964" t="s">
        <v>443</v>
      </c>
      <c r="D114" s="964"/>
      <c r="E114" s="964"/>
      <c r="F114" s="964"/>
      <c r="G114" s="964"/>
      <c r="H114" s="964"/>
      <c r="I114" s="964"/>
      <c r="J114" s="964"/>
      <c r="K114" s="964"/>
      <c r="L114" s="964"/>
      <c r="M114" s="964"/>
      <c r="N114" s="964"/>
      <c r="O114" s="964"/>
      <c r="P114" s="964"/>
      <c r="Q114" s="964"/>
      <c r="R114" s="964"/>
      <c r="S114" s="964"/>
      <c r="T114" s="964"/>
      <c r="U114" s="964"/>
      <c r="V114" s="964"/>
      <c r="W114" s="964"/>
      <c r="X114" s="964"/>
      <c r="Y114" s="964"/>
      <c r="Z114" s="965"/>
      <c r="AA114" s="966" t="s">
        <v>441</v>
      </c>
      <c r="AB114" s="967"/>
      <c r="AC114" s="967"/>
      <c r="AD114" s="967"/>
      <c r="AE114" s="968"/>
      <c r="AF114" s="969" t="s">
        <v>378</v>
      </c>
      <c r="AG114" s="967"/>
      <c r="AH114" s="967"/>
      <c r="AI114" s="967"/>
      <c r="AJ114" s="968"/>
      <c r="AK114" s="969" t="s">
        <v>430</v>
      </c>
      <c r="AL114" s="967"/>
      <c r="AM114" s="967"/>
      <c r="AN114" s="967"/>
      <c r="AO114" s="968"/>
      <c r="AP114" s="970" t="s">
        <v>378</v>
      </c>
      <c r="AQ114" s="971"/>
      <c r="AR114" s="971"/>
      <c r="AS114" s="971"/>
      <c r="AT114" s="972"/>
      <c r="AU114" s="914"/>
      <c r="AV114" s="915"/>
      <c r="AW114" s="915"/>
      <c r="AX114" s="915"/>
      <c r="AY114" s="915"/>
      <c r="AZ114" s="963" t="s">
        <v>444</v>
      </c>
      <c r="BA114" s="964"/>
      <c r="BB114" s="964"/>
      <c r="BC114" s="964"/>
      <c r="BD114" s="964"/>
      <c r="BE114" s="964"/>
      <c r="BF114" s="964"/>
      <c r="BG114" s="964"/>
      <c r="BH114" s="964"/>
      <c r="BI114" s="964"/>
      <c r="BJ114" s="964"/>
      <c r="BK114" s="964"/>
      <c r="BL114" s="964"/>
      <c r="BM114" s="964"/>
      <c r="BN114" s="964"/>
      <c r="BO114" s="964"/>
      <c r="BP114" s="965"/>
      <c r="BQ114" s="933">
        <v>108802541</v>
      </c>
      <c r="BR114" s="934"/>
      <c r="BS114" s="934"/>
      <c r="BT114" s="934"/>
      <c r="BU114" s="934"/>
      <c r="BV114" s="934">
        <v>105348854</v>
      </c>
      <c r="BW114" s="934"/>
      <c r="BX114" s="934"/>
      <c r="BY114" s="934"/>
      <c r="BZ114" s="934"/>
      <c r="CA114" s="934">
        <v>104068664</v>
      </c>
      <c r="CB114" s="934"/>
      <c r="CC114" s="934"/>
      <c r="CD114" s="934"/>
      <c r="CE114" s="934"/>
      <c r="CF114" s="928">
        <v>51.4</v>
      </c>
      <c r="CG114" s="929"/>
      <c r="CH114" s="929"/>
      <c r="CI114" s="929"/>
      <c r="CJ114" s="929"/>
      <c r="CK114" s="959"/>
      <c r="CL114" s="960"/>
      <c r="CM114" s="930" t="s">
        <v>445</v>
      </c>
      <c r="CN114" s="931"/>
      <c r="CO114" s="931"/>
      <c r="CP114" s="931"/>
      <c r="CQ114" s="931"/>
      <c r="CR114" s="931"/>
      <c r="CS114" s="931"/>
      <c r="CT114" s="931"/>
      <c r="CU114" s="931"/>
      <c r="CV114" s="931"/>
      <c r="CW114" s="931"/>
      <c r="CX114" s="931"/>
      <c r="CY114" s="931"/>
      <c r="CZ114" s="931"/>
      <c r="DA114" s="931"/>
      <c r="DB114" s="931"/>
      <c r="DC114" s="931"/>
      <c r="DD114" s="931"/>
      <c r="DE114" s="931"/>
      <c r="DF114" s="932"/>
      <c r="DG114" s="933" t="s">
        <v>378</v>
      </c>
      <c r="DH114" s="934"/>
      <c r="DI114" s="934"/>
      <c r="DJ114" s="934"/>
      <c r="DK114" s="934"/>
      <c r="DL114" s="934" t="s">
        <v>378</v>
      </c>
      <c r="DM114" s="934"/>
      <c r="DN114" s="934"/>
      <c r="DO114" s="934"/>
      <c r="DP114" s="934"/>
      <c r="DQ114" s="934" t="s">
        <v>430</v>
      </c>
      <c r="DR114" s="934"/>
      <c r="DS114" s="934"/>
      <c r="DT114" s="934"/>
      <c r="DU114" s="934"/>
      <c r="DV114" s="935" t="s">
        <v>441</v>
      </c>
      <c r="DW114" s="935"/>
      <c r="DX114" s="935"/>
      <c r="DY114" s="935"/>
      <c r="DZ114" s="936"/>
    </row>
    <row r="115" spans="1:130" s="235" customFormat="1" ht="26.25" customHeight="1" x14ac:dyDescent="0.2">
      <c r="A115" s="975"/>
      <c r="B115" s="976"/>
      <c r="C115" s="964" t="s">
        <v>446</v>
      </c>
      <c r="D115" s="964"/>
      <c r="E115" s="964"/>
      <c r="F115" s="964"/>
      <c r="G115" s="964"/>
      <c r="H115" s="964"/>
      <c r="I115" s="964"/>
      <c r="J115" s="964"/>
      <c r="K115" s="964"/>
      <c r="L115" s="964"/>
      <c r="M115" s="964"/>
      <c r="N115" s="964"/>
      <c r="O115" s="964"/>
      <c r="P115" s="964"/>
      <c r="Q115" s="964"/>
      <c r="R115" s="964"/>
      <c r="S115" s="964"/>
      <c r="T115" s="964"/>
      <c r="U115" s="964"/>
      <c r="V115" s="964"/>
      <c r="W115" s="964"/>
      <c r="X115" s="964"/>
      <c r="Y115" s="964"/>
      <c r="Z115" s="965"/>
      <c r="AA115" s="966">
        <v>628620</v>
      </c>
      <c r="AB115" s="967"/>
      <c r="AC115" s="967"/>
      <c r="AD115" s="967"/>
      <c r="AE115" s="968"/>
      <c r="AF115" s="969">
        <v>844214</v>
      </c>
      <c r="AG115" s="967"/>
      <c r="AH115" s="967"/>
      <c r="AI115" s="967"/>
      <c r="AJ115" s="968"/>
      <c r="AK115" s="969">
        <v>669259</v>
      </c>
      <c r="AL115" s="967"/>
      <c r="AM115" s="967"/>
      <c r="AN115" s="967"/>
      <c r="AO115" s="968"/>
      <c r="AP115" s="970">
        <v>0.3</v>
      </c>
      <c r="AQ115" s="971"/>
      <c r="AR115" s="971"/>
      <c r="AS115" s="971"/>
      <c r="AT115" s="972"/>
      <c r="AU115" s="914"/>
      <c r="AV115" s="915"/>
      <c r="AW115" s="915"/>
      <c r="AX115" s="915"/>
      <c r="AY115" s="915"/>
      <c r="AZ115" s="963" t="s">
        <v>447</v>
      </c>
      <c r="BA115" s="964"/>
      <c r="BB115" s="964"/>
      <c r="BC115" s="964"/>
      <c r="BD115" s="964"/>
      <c r="BE115" s="964"/>
      <c r="BF115" s="964"/>
      <c r="BG115" s="964"/>
      <c r="BH115" s="964"/>
      <c r="BI115" s="964"/>
      <c r="BJ115" s="964"/>
      <c r="BK115" s="964"/>
      <c r="BL115" s="964"/>
      <c r="BM115" s="964"/>
      <c r="BN115" s="964"/>
      <c r="BO115" s="964"/>
      <c r="BP115" s="965"/>
      <c r="BQ115" s="933">
        <v>2325600</v>
      </c>
      <c r="BR115" s="934"/>
      <c r="BS115" s="934"/>
      <c r="BT115" s="934"/>
      <c r="BU115" s="934"/>
      <c r="BV115" s="934">
        <v>2216569</v>
      </c>
      <c r="BW115" s="934"/>
      <c r="BX115" s="934"/>
      <c r="BY115" s="934"/>
      <c r="BZ115" s="934"/>
      <c r="CA115" s="934">
        <v>2258083</v>
      </c>
      <c r="CB115" s="934"/>
      <c r="CC115" s="934"/>
      <c r="CD115" s="934"/>
      <c r="CE115" s="934"/>
      <c r="CF115" s="928">
        <v>1.1000000000000001</v>
      </c>
      <c r="CG115" s="929"/>
      <c r="CH115" s="929"/>
      <c r="CI115" s="929"/>
      <c r="CJ115" s="929"/>
      <c r="CK115" s="959"/>
      <c r="CL115" s="960"/>
      <c r="CM115" s="963" t="s">
        <v>448</v>
      </c>
      <c r="CN115" s="984"/>
      <c r="CO115" s="984"/>
      <c r="CP115" s="984"/>
      <c r="CQ115" s="984"/>
      <c r="CR115" s="984"/>
      <c r="CS115" s="984"/>
      <c r="CT115" s="984"/>
      <c r="CU115" s="984"/>
      <c r="CV115" s="984"/>
      <c r="CW115" s="984"/>
      <c r="CX115" s="984"/>
      <c r="CY115" s="984"/>
      <c r="CZ115" s="984"/>
      <c r="DA115" s="984"/>
      <c r="DB115" s="984"/>
      <c r="DC115" s="984"/>
      <c r="DD115" s="984"/>
      <c r="DE115" s="984"/>
      <c r="DF115" s="965"/>
      <c r="DG115" s="933" t="s">
        <v>391</v>
      </c>
      <c r="DH115" s="934"/>
      <c r="DI115" s="934"/>
      <c r="DJ115" s="934"/>
      <c r="DK115" s="934"/>
      <c r="DL115" s="934" t="s">
        <v>378</v>
      </c>
      <c r="DM115" s="934"/>
      <c r="DN115" s="934"/>
      <c r="DO115" s="934"/>
      <c r="DP115" s="934"/>
      <c r="DQ115" s="934" t="s">
        <v>430</v>
      </c>
      <c r="DR115" s="934"/>
      <c r="DS115" s="934"/>
      <c r="DT115" s="934"/>
      <c r="DU115" s="934"/>
      <c r="DV115" s="935" t="s">
        <v>430</v>
      </c>
      <c r="DW115" s="935"/>
      <c r="DX115" s="935"/>
      <c r="DY115" s="935"/>
      <c r="DZ115" s="936"/>
    </row>
    <row r="116" spans="1:130" s="235" customFormat="1" ht="26.25" customHeight="1" x14ac:dyDescent="0.2">
      <c r="A116" s="977"/>
      <c r="B116" s="978"/>
      <c r="C116" s="979" t="s">
        <v>449</v>
      </c>
      <c r="D116" s="979"/>
      <c r="E116" s="979"/>
      <c r="F116" s="979"/>
      <c r="G116" s="979"/>
      <c r="H116" s="979"/>
      <c r="I116" s="979"/>
      <c r="J116" s="979"/>
      <c r="K116" s="979"/>
      <c r="L116" s="979"/>
      <c r="M116" s="979"/>
      <c r="N116" s="979"/>
      <c r="O116" s="979"/>
      <c r="P116" s="979"/>
      <c r="Q116" s="979"/>
      <c r="R116" s="979"/>
      <c r="S116" s="979"/>
      <c r="T116" s="979"/>
      <c r="U116" s="979"/>
      <c r="V116" s="979"/>
      <c r="W116" s="979"/>
      <c r="X116" s="979"/>
      <c r="Y116" s="979"/>
      <c r="Z116" s="980"/>
      <c r="AA116" s="966" t="s">
        <v>378</v>
      </c>
      <c r="AB116" s="967"/>
      <c r="AC116" s="967"/>
      <c r="AD116" s="967"/>
      <c r="AE116" s="968"/>
      <c r="AF116" s="969">
        <v>108</v>
      </c>
      <c r="AG116" s="967"/>
      <c r="AH116" s="967"/>
      <c r="AI116" s="967"/>
      <c r="AJ116" s="968"/>
      <c r="AK116" s="969" t="s">
        <v>430</v>
      </c>
      <c r="AL116" s="967"/>
      <c r="AM116" s="967"/>
      <c r="AN116" s="967"/>
      <c r="AO116" s="968"/>
      <c r="AP116" s="970" t="s">
        <v>378</v>
      </c>
      <c r="AQ116" s="971"/>
      <c r="AR116" s="971"/>
      <c r="AS116" s="971"/>
      <c r="AT116" s="972"/>
      <c r="AU116" s="914"/>
      <c r="AV116" s="915"/>
      <c r="AW116" s="915"/>
      <c r="AX116" s="915"/>
      <c r="AY116" s="915"/>
      <c r="AZ116" s="981" t="s">
        <v>450</v>
      </c>
      <c r="BA116" s="982"/>
      <c r="BB116" s="982"/>
      <c r="BC116" s="982"/>
      <c r="BD116" s="982"/>
      <c r="BE116" s="982"/>
      <c r="BF116" s="982"/>
      <c r="BG116" s="982"/>
      <c r="BH116" s="982"/>
      <c r="BI116" s="982"/>
      <c r="BJ116" s="982"/>
      <c r="BK116" s="982"/>
      <c r="BL116" s="982"/>
      <c r="BM116" s="982"/>
      <c r="BN116" s="982"/>
      <c r="BO116" s="982"/>
      <c r="BP116" s="983"/>
      <c r="BQ116" s="933" t="s">
        <v>431</v>
      </c>
      <c r="BR116" s="934"/>
      <c r="BS116" s="934"/>
      <c r="BT116" s="934"/>
      <c r="BU116" s="934"/>
      <c r="BV116" s="934" t="s">
        <v>441</v>
      </c>
      <c r="BW116" s="934"/>
      <c r="BX116" s="934"/>
      <c r="BY116" s="934"/>
      <c r="BZ116" s="934"/>
      <c r="CA116" s="934" t="s">
        <v>391</v>
      </c>
      <c r="CB116" s="934"/>
      <c r="CC116" s="934"/>
      <c r="CD116" s="934"/>
      <c r="CE116" s="934"/>
      <c r="CF116" s="928" t="s">
        <v>378</v>
      </c>
      <c r="CG116" s="929"/>
      <c r="CH116" s="929"/>
      <c r="CI116" s="929"/>
      <c r="CJ116" s="929"/>
      <c r="CK116" s="959"/>
      <c r="CL116" s="960"/>
      <c r="CM116" s="930" t="s">
        <v>451</v>
      </c>
      <c r="CN116" s="931"/>
      <c r="CO116" s="931"/>
      <c r="CP116" s="931"/>
      <c r="CQ116" s="931"/>
      <c r="CR116" s="931"/>
      <c r="CS116" s="931"/>
      <c r="CT116" s="931"/>
      <c r="CU116" s="931"/>
      <c r="CV116" s="931"/>
      <c r="CW116" s="931"/>
      <c r="CX116" s="931"/>
      <c r="CY116" s="931"/>
      <c r="CZ116" s="931"/>
      <c r="DA116" s="931"/>
      <c r="DB116" s="931"/>
      <c r="DC116" s="931"/>
      <c r="DD116" s="931"/>
      <c r="DE116" s="931"/>
      <c r="DF116" s="932"/>
      <c r="DG116" s="933" t="s">
        <v>431</v>
      </c>
      <c r="DH116" s="934"/>
      <c r="DI116" s="934"/>
      <c r="DJ116" s="934"/>
      <c r="DK116" s="934"/>
      <c r="DL116" s="934" t="s">
        <v>430</v>
      </c>
      <c r="DM116" s="934"/>
      <c r="DN116" s="934"/>
      <c r="DO116" s="934"/>
      <c r="DP116" s="934"/>
      <c r="DQ116" s="934" t="s">
        <v>431</v>
      </c>
      <c r="DR116" s="934"/>
      <c r="DS116" s="934"/>
      <c r="DT116" s="934"/>
      <c r="DU116" s="934"/>
      <c r="DV116" s="935" t="s">
        <v>378</v>
      </c>
      <c r="DW116" s="935"/>
      <c r="DX116" s="935"/>
      <c r="DY116" s="935"/>
      <c r="DZ116" s="936"/>
    </row>
    <row r="117" spans="1:130" s="235" customFormat="1" ht="26.25" customHeight="1" x14ac:dyDescent="0.2">
      <c r="A117" s="918" t="s">
        <v>154</v>
      </c>
      <c r="B117" s="899"/>
      <c r="C117" s="899"/>
      <c r="D117" s="899"/>
      <c r="E117" s="899"/>
      <c r="F117" s="899"/>
      <c r="G117" s="899"/>
      <c r="H117" s="899"/>
      <c r="I117" s="899"/>
      <c r="J117" s="899"/>
      <c r="K117" s="899"/>
      <c r="L117" s="899"/>
      <c r="M117" s="899"/>
      <c r="N117" s="899"/>
      <c r="O117" s="899"/>
      <c r="P117" s="899"/>
      <c r="Q117" s="899"/>
      <c r="R117" s="899"/>
      <c r="S117" s="899"/>
      <c r="T117" s="899"/>
      <c r="U117" s="899"/>
      <c r="V117" s="899"/>
      <c r="W117" s="899"/>
      <c r="X117" s="899"/>
      <c r="Y117" s="989" t="s">
        <v>452</v>
      </c>
      <c r="Z117" s="900"/>
      <c r="AA117" s="990">
        <v>87298026</v>
      </c>
      <c r="AB117" s="991"/>
      <c r="AC117" s="991"/>
      <c r="AD117" s="991"/>
      <c r="AE117" s="992"/>
      <c r="AF117" s="993">
        <v>79525898</v>
      </c>
      <c r="AG117" s="991"/>
      <c r="AH117" s="991"/>
      <c r="AI117" s="991"/>
      <c r="AJ117" s="992"/>
      <c r="AK117" s="993">
        <v>76946912</v>
      </c>
      <c r="AL117" s="991"/>
      <c r="AM117" s="991"/>
      <c r="AN117" s="991"/>
      <c r="AO117" s="992"/>
      <c r="AP117" s="994"/>
      <c r="AQ117" s="995"/>
      <c r="AR117" s="995"/>
      <c r="AS117" s="995"/>
      <c r="AT117" s="996"/>
      <c r="AU117" s="914"/>
      <c r="AV117" s="915"/>
      <c r="AW117" s="915"/>
      <c r="AX117" s="915"/>
      <c r="AY117" s="915"/>
      <c r="AZ117" s="963" t="s">
        <v>453</v>
      </c>
      <c r="BA117" s="964"/>
      <c r="BB117" s="964"/>
      <c r="BC117" s="964"/>
      <c r="BD117" s="964"/>
      <c r="BE117" s="964"/>
      <c r="BF117" s="964"/>
      <c r="BG117" s="964"/>
      <c r="BH117" s="964"/>
      <c r="BI117" s="964"/>
      <c r="BJ117" s="964"/>
      <c r="BK117" s="964"/>
      <c r="BL117" s="964"/>
      <c r="BM117" s="964"/>
      <c r="BN117" s="964"/>
      <c r="BO117" s="964"/>
      <c r="BP117" s="965"/>
      <c r="BQ117" s="933" t="s">
        <v>441</v>
      </c>
      <c r="BR117" s="934"/>
      <c r="BS117" s="934"/>
      <c r="BT117" s="934"/>
      <c r="BU117" s="934"/>
      <c r="BV117" s="934" t="s">
        <v>431</v>
      </c>
      <c r="BW117" s="934"/>
      <c r="BX117" s="934"/>
      <c r="BY117" s="934"/>
      <c r="BZ117" s="934"/>
      <c r="CA117" s="934" t="s">
        <v>441</v>
      </c>
      <c r="CB117" s="934"/>
      <c r="CC117" s="934"/>
      <c r="CD117" s="934"/>
      <c r="CE117" s="934"/>
      <c r="CF117" s="928" t="s">
        <v>378</v>
      </c>
      <c r="CG117" s="929"/>
      <c r="CH117" s="929"/>
      <c r="CI117" s="929"/>
      <c r="CJ117" s="929"/>
      <c r="CK117" s="959"/>
      <c r="CL117" s="960"/>
      <c r="CM117" s="930" t="s">
        <v>454</v>
      </c>
      <c r="CN117" s="931"/>
      <c r="CO117" s="931"/>
      <c r="CP117" s="931"/>
      <c r="CQ117" s="931"/>
      <c r="CR117" s="931"/>
      <c r="CS117" s="931"/>
      <c r="CT117" s="931"/>
      <c r="CU117" s="931"/>
      <c r="CV117" s="931"/>
      <c r="CW117" s="931"/>
      <c r="CX117" s="931"/>
      <c r="CY117" s="931"/>
      <c r="CZ117" s="931"/>
      <c r="DA117" s="931"/>
      <c r="DB117" s="931"/>
      <c r="DC117" s="931"/>
      <c r="DD117" s="931"/>
      <c r="DE117" s="931"/>
      <c r="DF117" s="932"/>
      <c r="DG117" s="933" t="s">
        <v>441</v>
      </c>
      <c r="DH117" s="934"/>
      <c r="DI117" s="934"/>
      <c r="DJ117" s="934"/>
      <c r="DK117" s="934"/>
      <c r="DL117" s="934">
        <v>52</v>
      </c>
      <c r="DM117" s="934"/>
      <c r="DN117" s="934"/>
      <c r="DO117" s="934"/>
      <c r="DP117" s="934"/>
      <c r="DQ117" s="934" t="s">
        <v>378</v>
      </c>
      <c r="DR117" s="934"/>
      <c r="DS117" s="934"/>
      <c r="DT117" s="934"/>
      <c r="DU117" s="934"/>
      <c r="DV117" s="935" t="s">
        <v>441</v>
      </c>
      <c r="DW117" s="935"/>
      <c r="DX117" s="935"/>
      <c r="DY117" s="935"/>
      <c r="DZ117" s="936"/>
    </row>
    <row r="118" spans="1:130" s="235" customFormat="1" ht="26.25" customHeight="1" x14ac:dyDescent="0.2">
      <c r="A118" s="918" t="s">
        <v>425</v>
      </c>
      <c r="B118" s="899"/>
      <c r="C118" s="899"/>
      <c r="D118" s="899"/>
      <c r="E118" s="899"/>
      <c r="F118" s="899"/>
      <c r="G118" s="899"/>
      <c r="H118" s="899"/>
      <c r="I118" s="899"/>
      <c r="J118" s="899"/>
      <c r="K118" s="899"/>
      <c r="L118" s="899"/>
      <c r="M118" s="899"/>
      <c r="N118" s="899"/>
      <c r="O118" s="899"/>
      <c r="P118" s="899"/>
      <c r="Q118" s="899"/>
      <c r="R118" s="899"/>
      <c r="S118" s="899"/>
      <c r="T118" s="899"/>
      <c r="U118" s="899"/>
      <c r="V118" s="899"/>
      <c r="W118" s="899"/>
      <c r="X118" s="899"/>
      <c r="Y118" s="899"/>
      <c r="Z118" s="900"/>
      <c r="AA118" s="898" t="s">
        <v>423</v>
      </c>
      <c r="AB118" s="899"/>
      <c r="AC118" s="899"/>
      <c r="AD118" s="899"/>
      <c r="AE118" s="900"/>
      <c r="AF118" s="898" t="s">
        <v>304</v>
      </c>
      <c r="AG118" s="899"/>
      <c r="AH118" s="899"/>
      <c r="AI118" s="899"/>
      <c r="AJ118" s="900"/>
      <c r="AK118" s="898" t="s">
        <v>303</v>
      </c>
      <c r="AL118" s="899"/>
      <c r="AM118" s="899"/>
      <c r="AN118" s="899"/>
      <c r="AO118" s="900"/>
      <c r="AP118" s="985" t="s">
        <v>424</v>
      </c>
      <c r="AQ118" s="986"/>
      <c r="AR118" s="986"/>
      <c r="AS118" s="986"/>
      <c r="AT118" s="987"/>
      <c r="AU118" s="914"/>
      <c r="AV118" s="915"/>
      <c r="AW118" s="915"/>
      <c r="AX118" s="915"/>
      <c r="AY118" s="915"/>
      <c r="AZ118" s="988" t="s">
        <v>455</v>
      </c>
      <c r="BA118" s="979"/>
      <c r="BB118" s="979"/>
      <c r="BC118" s="979"/>
      <c r="BD118" s="979"/>
      <c r="BE118" s="979"/>
      <c r="BF118" s="979"/>
      <c r="BG118" s="979"/>
      <c r="BH118" s="979"/>
      <c r="BI118" s="979"/>
      <c r="BJ118" s="979"/>
      <c r="BK118" s="979"/>
      <c r="BL118" s="979"/>
      <c r="BM118" s="979"/>
      <c r="BN118" s="979"/>
      <c r="BO118" s="979"/>
      <c r="BP118" s="980"/>
      <c r="BQ118" s="1005" t="s">
        <v>441</v>
      </c>
      <c r="BR118" s="1006"/>
      <c r="BS118" s="1006"/>
      <c r="BT118" s="1006"/>
      <c r="BU118" s="1006"/>
      <c r="BV118" s="1006" t="s">
        <v>391</v>
      </c>
      <c r="BW118" s="1006"/>
      <c r="BX118" s="1006"/>
      <c r="BY118" s="1006"/>
      <c r="BZ118" s="1006"/>
      <c r="CA118" s="1006" t="s">
        <v>391</v>
      </c>
      <c r="CB118" s="1006"/>
      <c r="CC118" s="1006"/>
      <c r="CD118" s="1006"/>
      <c r="CE118" s="1006"/>
      <c r="CF118" s="928" t="s">
        <v>391</v>
      </c>
      <c r="CG118" s="929"/>
      <c r="CH118" s="929"/>
      <c r="CI118" s="929"/>
      <c r="CJ118" s="929"/>
      <c r="CK118" s="959"/>
      <c r="CL118" s="960"/>
      <c r="CM118" s="930" t="s">
        <v>456</v>
      </c>
      <c r="CN118" s="931"/>
      <c r="CO118" s="931"/>
      <c r="CP118" s="931"/>
      <c r="CQ118" s="931"/>
      <c r="CR118" s="931"/>
      <c r="CS118" s="931"/>
      <c r="CT118" s="931"/>
      <c r="CU118" s="931"/>
      <c r="CV118" s="931"/>
      <c r="CW118" s="931"/>
      <c r="CX118" s="931"/>
      <c r="CY118" s="931"/>
      <c r="CZ118" s="931"/>
      <c r="DA118" s="931"/>
      <c r="DB118" s="931"/>
      <c r="DC118" s="931"/>
      <c r="DD118" s="931"/>
      <c r="DE118" s="931"/>
      <c r="DF118" s="932"/>
      <c r="DG118" s="933">
        <v>9239173</v>
      </c>
      <c r="DH118" s="934"/>
      <c r="DI118" s="934"/>
      <c r="DJ118" s="934"/>
      <c r="DK118" s="934"/>
      <c r="DL118" s="934">
        <v>8754869</v>
      </c>
      <c r="DM118" s="934"/>
      <c r="DN118" s="934"/>
      <c r="DO118" s="934"/>
      <c r="DP118" s="934"/>
      <c r="DQ118" s="934">
        <v>8249966</v>
      </c>
      <c r="DR118" s="934"/>
      <c r="DS118" s="934"/>
      <c r="DT118" s="934"/>
      <c r="DU118" s="934"/>
      <c r="DV118" s="935">
        <v>4.0999999999999996</v>
      </c>
      <c r="DW118" s="935"/>
      <c r="DX118" s="935"/>
      <c r="DY118" s="935"/>
      <c r="DZ118" s="936"/>
    </row>
    <row r="119" spans="1:130" s="235" customFormat="1" ht="26.25" customHeight="1" x14ac:dyDescent="0.2">
      <c r="A119" s="1071" t="s">
        <v>428</v>
      </c>
      <c r="B119" s="958"/>
      <c r="C119" s="937" t="s">
        <v>429</v>
      </c>
      <c r="D119" s="938"/>
      <c r="E119" s="938"/>
      <c r="F119" s="938"/>
      <c r="G119" s="938"/>
      <c r="H119" s="938"/>
      <c r="I119" s="938"/>
      <c r="J119" s="938"/>
      <c r="K119" s="938"/>
      <c r="L119" s="938"/>
      <c r="M119" s="938"/>
      <c r="N119" s="938"/>
      <c r="O119" s="938"/>
      <c r="P119" s="938"/>
      <c r="Q119" s="938"/>
      <c r="R119" s="938"/>
      <c r="S119" s="938"/>
      <c r="T119" s="938"/>
      <c r="U119" s="938"/>
      <c r="V119" s="938"/>
      <c r="W119" s="938"/>
      <c r="X119" s="938"/>
      <c r="Y119" s="938"/>
      <c r="Z119" s="939"/>
      <c r="AA119" s="905" t="s">
        <v>391</v>
      </c>
      <c r="AB119" s="906"/>
      <c r="AC119" s="906"/>
      <c r="AD119" s="906"/>
      <c r="AE119" s="907"/>
      <c r="AF119" s="908" t="s">
        <v>391</v>
      </c>
      <c r="AG119" s="906"/>
      <c r="AH119" s="906"/>
      <c r="AI119" s="906"/>
      <c r="AJ119" s="907"/>
      <c r="AK119" s="908" t="s">
        <v>391</v>
      </c>
      <c r="AL119" s="906"/>
      <c r="AM119" s="906"/>
      <c r="AN119" s="906"/>
      <c r="AO119" s="907"/>
      <c r="AP119" s="909" t="s">
        <v>136</v>
      </c>
      <c r="AQ119" s="910"/>
      <c r="AR119" s="910"/>
      <c r="AS119" s="910"/>
      <c r="AT119" s="911"/>
      <c r="AU119" s="916"/>
      <c r="AV119" s="917"/>
      <c r="AW119" s="917"/>
      <c r="AX119" s="917"/>
      <c r="AY119" s="917"/>
      <c r="AZ119" s="266" t="s">
        <v>154</v>
      </c>
      <c r="BA119" s="266"/>
      <c r="BB119" s="266"/>
      <c r="BC119" s="266"/>
      <c r="BD119" s="266"/>
      <c r="BE119" s="266"/>
      <c r="BF119" s="266"/>
      <c r="BG119" s="266"/>
      <c r="BH119" s="266"/>
      <c r="BI119" s="266"/>
      <c r="BJ119" s="266"/>
      <c r="BK119" s="266"/>
      <c r="BL119" s="266"/>
      <c r="BM119" s="266"/>
      <c r="BN119" s="266"/>
      <c r="BO119" s="989" t="s">
        <v>457</v>
      </c>
      <c r="BP119" s="1013"/>
      <c r="BQ119" s="1005">
        <v>1018581353</v>
      </c>
      <c r="BR119" s="1006"/>
      <c r="BS119" s="1006"/>
      <c r="BT119" s="1006"/>
      <c r="BU119" s="1006"/>
      <c r="BV119" s="1006">
        <v>1016882666</v>
      </c>
      <c r="BW119" s="1006"/>
      <c r="BX119" s="1006"/>
      <c r="BY119" s="1006"/>
      <c r="BZ119" s="1006"/>
      <c r="CA119" s="1006">
        <v>1018670401</v>
      </c>
      <c r="CB119" s="1006"/>
      <c r="CC119" s="1006"/>
      <c r="CD119" s="1006"/>
      <c r="CE119" s="1006"/>
      <c r="CF119" s="1007"/>
      <c r="CG119" s="1008"/>
      <c r="CH119" s="1008"/>
      <c r="CI119" s="1008"/>
      <c r="CJ119" s="1009"/>
      <c r="CK119" s="961"/>
      <c r="CL119" s="962"/>
      <c r="CM119" s="1010" t="s">
        <v>458</v>
      </c>
      <c r="CN119" s="1011"/>
      <c r="CO119" s="1011"/>
      <c r="CP119" s="1011"/>
      <c r="CQ119" s="1011"/>
      <c r="CR119" s="1011"/>
      <c r="CS119" s="1011"/>
      <c r="CT119" s="1011"/>
      <c r="CU119" s="1011"/>
      <c r="CV119" s="1011"/>
      <c r="CW119" s="1011"/>
      <c r="CX119" s="1011"/>
      <c r="CY119" s="1011"/>
      <c r="CZ119" s="1011"/>
      <c r="DA119" s="1011"/>
      <c r="DB119" s="1011"/>
      <c r="DC119" s="1011"/>
      <c r="DD119" s="1011"/>
      <c r="DE119" s="1011"/>
      <c r="DF119" s="1012"/>
      <c r="DG119" s="933" t="s">
        <v>391</v>
      </c>
      <c r="DH119" s="934"/>
      <c r="DI119" s="934"/>
      <c r="DJ119" s="934"/>
      <c r="DK119" s="934"/>
      <c r="DL119" s="934" t="s">
        <v>136</v>
      </c>
      <c r="DM119" s="934"/>
      <c r="DN119" s="934"/>
      <c r="DO119" s="934"/>
      <c r="DP119" s="934"/>
      <c r="DQ119" s="934" t="s">
        <v>136</v>
      </c>
      <c r="DR119" s="934"/>
      <c r="DS119" s="934"/>
      <c r="DT119" s="934"/>
      <c r="DU119" s="934"/>
      <c r="DV119" s="935" t="s">
        <v>136</v>
      </c>
      <c r="DW119" s="935"/>
      <c r="DX119" s="935"/>
      <c r="DY119" s="935"/>
      <c r="DZ119" s="936"/>
    </row>
    <row r="120" spans="1:130" s="235" customFormat="1" ht="26.25" customHeight="1" x14ac:dyDescent="0.2">
      <c r="A120" s="1072"/>
      <c r="B120" s="960"/>
      <c r="C120" s="930" t="s">
        <v>434</v>
      </c>
      <c r="D120" s="931"/>
      <c r="E120" s="931"/>
      <c r="F120" s="931"/>
      <c r="G120" s="931"/>
      <c r="H120" s="931"/>
      <c r="I120" s="931"/>
      <c r="J120" s="931"/>
      <c r="K120" s="931"/>
      <c r="L120" s="931"/>
      <c r="M120" s="931"/>
      <c r="N120" s="931"/>
      <c r="O120" s="931"/>
      <c r="P120" s="931"/>
      <c r="Q120" s="931"/>
      <c r="R120" s="931"/>
      <c r="S120" s="931"/>
      <c r="T120" s="931"/>
      <c r="U120" s="931"/>
      <c r="V120" s="931"/>
      <c r="W120" s="931"/>
      <c r="X120" s="931"/>
      <c r="Y120" s="931"/>
      <c r="Z120" s="932"/>
      <c r="AA120" s="966" t="s">
        <v>136</v>
      </c>
      <c r="AB120" s="967"/>
      <c r="AC120" s="967"/>
      <c r="AD120" s="967"/>
      <c r="AE120" s="968"/>
      <c r="AF120" s="969" t="s">
        <v>136</v>
      </c>
      <c r="AG120" s="967"/>
      <c r="AH120" s="967"/>
      <c r="AI120" s="967"/>
      <c r="AJ120" s="968"/>
      <c r="AK120" s="969" t="s">
        <v>136</v>
      </c>
      <c r="AL120" s="967"/>
      <c r="AM120" s="967"/>
      <c r="AN120" s="967"/>
      <c r="AO120" s="968"/>
      <c r="AP120" s="970" t="s">
        <v>136</v>
      </c>
      <c r="AQ120" s="971"/>
      <c r="AR120" s="971"/>
      <c r="AS120" s="971"/>
      <c r="AT120" s="972"/>
      <c r="AU120" s="997" t="s">
        <v>459</v>
      </c>
      <c r="AV120" s="998"/>
      <c r="AW120" s="998"/>
      <c r="AX120" s="998"/>
      <c r="AY120" s="999"/>
      <c r="AZ120" s="954" t="s">
        <v>460</v>
      </c>
      <c r="BA120" s="903"/>
      <c r="BB120" s="903"/>
      <c r="BC120" s="903"/>
      <c r="BD120" s="903"/>
      <c r="BE120" s="903"/>
      <c r="BF120" s="903"/>
      <c r="BG120" s="903"/>
      <c r="BH120" s="903"/>
      <c r="BI120" s="903"/>
      <c r="BJ120" s="903"/>
      <c r="BK120" s="903"/>
      <c r="BL120" s="903"/>
      <c r="BM120" s="903"/>
      <c r="BN120" s="903"/>
      <c r="BO120" s="903"/>
      <c r="BP120" s="904"/>
      <c r="BQ120" s="940">
        <v>77176953</v>
      </c>
      <c r="BR120" s="941"/>
      <c r="BS120" s="941"/>
      <c r="BT120" s="941"/>
      <c r="BU120" s="941"/>
      <c r="BV120" s="941">
        <v>82277234</v>
      </c>
      <c r="BW120" s="941"/>
      <c r="BX120" s="941"/>
      <c r="BY120" s="941"/>
      <c r="BZ120" s="941"/>
      <c r="CA120" s="941">
        <v>91875201</v>
      </c>
      <c r="CB120" s="941"/>
      <c r="CC120" s="941"/>
      <c r="CD120" s="941"/>
      <c r="CE120" s="941"/>
      <c r="CF120" s="955">
        <v>45.4</v>
      </c>
      <c r="CG120" s="956"/>
      <c r="CH120" s="956"/>
      <c r="CI120" s="956"/>
      <c r="CJ120" s="956"/>
      <c r="CK120" s="1014" t="s">
        <v>461</v>
      </c>
      <c r="CL120" s="1015"/>
      <c r="CM120" s="1015"/>
      <c r="CN120" s="1015"/>
      <c r="CO120" s="1016"/>
      <c r="CP120" s="1022" t="s">
        <v>462</v>
      </c>
      <c r="CQ120" s="1023"/>
      <c r="CR120" s="1023"/>
      <c r="CS120" s="1023"/>
      <c r="CT120" s="1023"/>
      <c r="CU120" s="1023"/>
      <c r="CV120" s="1023"/>
      <c r="CW120" s="1023"/>
      <c r="CX120" s="1023"/>
      <c r="CY120" s="1023"/>
      <c r="CZ120" s="1023"/>
      <c r="DA120" s="1023"/>
      <c r="DB120" s="1023"/>
      <c r="DC120" s="1023"/>
      <c r="DD120" s="1023"/>
      <c r="DE120" s="1023"/>
      <c r="DF120" s="1024"/>
      <c r="DG120" s="940">
        <v>18459012</v>
      </c>
      <c r="DH120" s="941"/>
      <c r="DI120" s="941"/>
      <c r="DJ120" s="941"/>
      <c r="DK120" s="941"/>
      <c r="DL120" s="941">
        <v>16508559</v>
      </c>
      <c r="DM120" s="941"/>
      <c r="DN120" s="941"/>
      <c r="DO120" s="941"/>
      <c r="DP120" s="941"/>
      <c r="DQ120" s="941">
        <v>15380828</v>
      </c>
      <c r="DR120" s="941"/>
      <c r="DS120" s="941"/>
      <c r="DT120" s="941"/>
      <c r="DU120" s="941"/>
      <c r="DV120" s="942">
        <v>7.6</v>
      </c>
      <c r="DW120" s="942"/>
      <c r="DX120" s="942"/>
      <c r="DY120" s="942"/>
      <c r="DZ120" s="943"/>
    </row>
    <row r="121" spans="1:130" s="235" customFormat="1" ht="26.25" customHeight="1" x14ac:dyDescent="0.2">
      <c r="A121" s="1072"/>
      <c r="B121" s="960"/>
      <c r="C121" s="981" t="s">
        <v>463</v>
      </c>
      <c r="D121" s="982"/>
      <c r="E121" s="982"/>
      <c r="F121" s="982"/>
      <c r="G121" s="982"/>
      <c r="H121" s="982"/>
      <c r="I121" s="982"/>
      <c r="J121" s="982"/>
      <c r="K121" s="982"/>
      <c r="L121" s="982"/>
      <c r="M121" s="982"/>
      <c r="N121" s="982"/>
      <c r="O121" s="982"/>
      <c r="P121" s="982"/>
      <c r="Q121" s="982"/>
      <c r="R121" s="982"/>
      <c r="S121" s="982"/>
      <c r="T121" s="982"/>
      <c r="U121" s="982"/>
      <c r="V121" s="982"/>
      <c r="W121" s="982"/>
      <c r="X121" s="982"/>
      <c r="Y121" s="982"/>
      <c r="Z121" s="983"/>
      <c r="AA121" s="966">
        <v>73108</v>
      </c>
      <c r="AB121" s="967"/>
      <c r="AC121" s="967"/>
      <c r="AD121" s="967"/>
      <c r="AE121" s="968"/>
      <c r="AF121" s="969">
        <v>21173</v>
      </c>
      <c r="AG121" s="967"/>
      <c r="AH121" s="967"/>
      <c r="AI121" s="967"/>
      <c r="AJ121" s="968"/>
      <c r="AK121" s="969" t="s">
        <v>136</v>
      </c>
      <c r="AL121" s="967"/>
      <c r="AM121" s="967"/>
      <c r="AN121" s="967"/>
      <c r="AO121" s="968"/>
      <c r="AP121" s="970" t="s">
        <v>136</v>
      </c>
      <c r="AQ121" s="971"/>
      <c r="AR121" s="971"/>
      <c r="AS121" s="971"/>
      <c r="AT121" s="972"/>
      <c r="AU121" s="1000"/>
      <c r="AV121" s="1001"/>
      <c r="AW121" s="1001"/>
      <c r="AX121" s="1001"/>
      <c r="AY121" s="1002"/>
      <c r="AZ121" s="963" t="s">
        <v>464</v>
      </c>
      <c r="BA121" s="964"/>
      <c r="BB121" s="964"/>
      <c r="BC121" s="964"/>
      <c r="BD121" s="964"/>
      <c r="BE121" s="964"/>
      <c r="BF121" s="964"/>
      <c r="BG121" s="964"/>
      <c r="BH121" s="964"/>
      <c r="BI121" s="964"/>
      <c r="BJ121" s="964"/>
      <c r="BK121" s="964"/>
      <c r="BL121" s="964"/>
      <c r="BM121" s="964"/>
      <c r="BN121" s="964"/>
      <c r="BO121" s="964"/>
      <c r="BP121" s="965"/>
      <c r="BQ121" s="933">
        <v>15062741</v>
      </c>
      <c r="BR121" s="934"/>
      <c r="BS121" s="934"/>
      <c r="BT121" s="934"/>
      <c r="BU121" s="934"/>
      <c r="BV121" s="934">
        <v>21016211</v>
      </c>
      <c r="BW121" s="934"/>
      <c r="BX121" s="934"/>
      <c r="BY121" s="934"/>
      <c r="BZ121" s="934"/>
      <c r="CA121" s="934">
        <v>20326519</v>
      </c>
      <c r="CB121" s="934"/>
      <c r="CC121" s="934"/>
      <c r="CD121" s="934"/>
      <c r="CE121" s="934"/>
      <c r="CF121" s="928">
        <v>10</v>
      </c>
      <c r="CG121" s="929"/>
      <c r="CH121" s="929"/>
      <c r="CI121" s="929"/>
      <c r="CJ121" s="929"/>
      <c r="CK121" s="1017"/>
      <c r="CL121" s="1018"/>
      <c r="CM121" s="1018"/>
      <c r="CN121" s="1018"/>
      <c r="CO121" s="1019"/>
      <c r="CP121" s="1027" t="s">
        <v>465</v>
      </c>
      <c r="CQ121" s="1028"/>
      <c r="CR121" s="1028"/>
      <c r="CS121" s="1028"/>
      <c r="CT121" s="1028"/>
      <c r="CU121" s="1028"/>
      <c r="CV121" s="1028"/>
      <c r="CW121" s="1028"/>
      <c r="CX121" s="1028"/>
      <c r="CY121" s="1028"/>
      <c r="CZ121" s="1028"/>
      <c r="DA121" s="1028"/>
      <c r="DB121" s="1028"/>
      <c r="DC121" s="1028"/>
      <c r="DD121" s="1028"/>
      <c r="DE121" s="1028"/>
      <c r="DF121" s="1029"/>
      <c r="DG121" s="933">
        <v>14617863</v>
      </c>
      <c r="DH121" s="934"/>
      <c r="DI121" s="934"/>
      <c r="DJ121" s="934"/>
      <c r="DK121" s="934"/>
      <c r="DL121" s="934">
        <v>14179153</v>
      </c>
      <c r="DM121" s="934"/>
      <c r="DN121" s="934"/>
      <c r="DO121" s="934"/>
      <c r="DP121" s="934"/>
      <c r="DQ121" s="934">
        <v>13836472</v>
      </c>
      <c r="DR121" s="934"/>
      <c r="DS121" s="934"/>
      <c r="DT121" s="934"/>
      <c r="DU121" s="934"/>
      <c r="DV121" s="935">
        <v>6.8</v>
      </c>
      <c r="DW121" s="935"/>
      <c r="DX121" s="935"/>
      <c r="DY121" s="935"/>
      <c r="DZ121" s="936"/>
    </row>
    <row r="122" spans="1:130" s="235" customFormat="1" ht="26.25" customHeight="1" x14ac:dyDescent="0.2">
      <c r="A122" s="1072"/>
      <c r="B122" s="960"/>
      <c r="C122" s="930" t="s">
        <v>445</v>
      </c>
      <c r="D122" s="931"/>
      <c r="E122" s="931"/>
      <c r="F122" s="931"/>
      <c r="G122" s="931"/>
      <c r="H122" s="931"/>
      <c r="I122" s="931"/>
      <c r="J122" s="931"/>
      <c r="K122" s="931"/>
      <c r="L122" s="931"/>
      <c r="M122" s="931"/>
      <c r="N122" s="931"/>
      <c r="O122" s="931"/>
      <c r="P122" s="931"/>
      <c r="Q122" s="931"/>
      <c r="R122" s="931"/>
      <c r="S122" s="931"/>
      <c r="T122" s="931"/>
      <c r="U122" s="931"/>
      <c r="V122" s="931"/>
      <c r="W122" s="931"/>
      <c r="X122" s="931"/>
      <c r="Y122" s="931"/>
      <c r="Z122" s="932"/>
      <c r="AA122" s="966" t="s">
        <v>136</v>
      </c>
      <c r="AB122" s="967"/>
      <c r="AC122" s="967"/>
      <c r="AD122" s="967"/>
      <c r="AE122" s="968"/>
      <c r="AF122" s="969" t="s">
        <v>136</v>
      </c>
      <c r="AG122" s="967"/>
      <c r="AH122" s="967"/>
      <c r="AI122" s="967"/>
      <c r="AJ122" s="968"/>
      <c r="AK122" s="969" t="s">
        <v>136</v>
      </c>
      <c r="AL122" s="967"/>
      <c r="AM122" s="967"/>
      <c r="AN122" s="967"/>
      <c r="AO122" s="968"/>
      <c r="AP122" s="970" t="s">
        <v>136</v>
      </c>
      <c r="AQ122" s="971"/>
      <c r="AR122" s="971"/>
      <c r="AS122" s="971"/>
      <c r="AT122" s="972"/>
      <c r="AU122" s="1000"/>
      <c r="AV122" s="1001"/>
      <c r="AW122" s="1001"/>
      <c r="AX122" s="1001"/>
      <c r="AY122" s="1002"/>
      <c r="AZ122" s="988" t="s">
        <v>466</v>
      </c>
      <c r="BA122" s="979"/>
      <c r="BB122" s="979"/>
      <c r="BC122" s="979"/>
      <c r="BD122" s="979"/>
      <c r="BE122" s="979"/>
      <c r="BF122" s="979"/>
      <c r="BG122" s="979"/>
      <c r="BH122" s="979"/>
      <c r="BI122" s="979"/>
      <c r="BJ122" s="979"/>
      <c r="BK122" s="979"/>
      <c r="BL122" s="979"/>
      <c r="BM122" s="979"/>
      <c r="BN122" s="979"/>
      <c r="BO122" s="979"/>
      <c r="BP122" s="980"/>
      <c r="BQ122" s="1005">
        <v>580305400</v>
      </c>
      <c r="BR122" s="1006"/>
      <c r="BS122" s="1006"/>
      <c r="BT122" s="1006"/>
      <c r="BU122" s="1006"/>
      <c r="BV122" s="1006">
        <v>568320084</v>
      </c>
      <c r="BW122" s="1006"/>
      <c r="BX122" s="1006"/>
      <c r="BY122" s="1006"/>
      <c r="BZ122" s="1006"/>
      <c r="CA122" s="1006">
        <v>557401275</v>
      </c>
      <c r="CB122" s="1006"/>
      <c r="CC122" s="1006"/>
      <c r="CD122" s="1006"/>
      <c r="CE122" s="1006"/>
      <c r="CF122" s="1025">
        <v>275.3</v>
      </c>
      <c r="CG122" s="1026"/>
      <c r="CH122" s="1026"/>
      <c r="CI122" s="1026"/>
      <c r="CJ122" s="1026"/>
      <c r="CK122" s="1017"/>
      <c r="CL122" s="1018"/>
      <c r="CM122" s="1018"/>
      <c r="CN122" s="1018"/>
      <c r="CO122" s="1019"/>
      <c r="CP122" s="1027" t="s">
        <v>467</v>
      </c>
      <c r="CQ122" s="1028"/>
      <c r="CR122" s="1028"/>
      <c r="CS122" s="1028"/>
      <c r="CT122" s="1028"/>
      <c r="CU122" s="1028"/>
      <c r="CV122" s="1028"/>
      <c r="CW122" s="1028"/>
      <c r="CX122" s="1028"/>
      <c r="CY122" s="1028"/>
      <c r="CZ122" s="1028"/>
      <c r="DA122" s="1028"/>
      <c r="DB122" s="1028"/>
      <c r="DC122" s="1028"/>
      <c r="DD122" s="1028"/>
      <c r="DE122" s="1028"/>
      <c r="DF122" s="1029"/>
      <c r="DG122" s="933">
        <v>2823418</v>
      </c>
      <c r="DH122" s="934"/>
      <c r="DI122" s="934"/>
      <c r="DJ122" s="934"/>
      <c r="DK122" s="934"/>
      <c r="DL122" s="934">
        <v>2713113</v>
      </c>
      <c r="DM122" s="934"/>
      <c r="DN122" s="934"/>
      <c r="DO122" s="934"/>
      <c r="DP122" s="934"/>
      <c r="DQ122" s="934">
        <v>2475720</v>
      </c>
      <c r="DR122" s="934"/>
      <c r="DS122" s="934"/>
      <c r="DT122" s="934"/>
      <c r="DU122" s="934"/>
      <c r="DV122" s="935">
        <v>1.2</v>
      </c>
      <c r="DW122" s="935"/>
      <c r="DX122" s="935"/>
      <c r="DY122" s="935"/>
      <c r="DZ122" s="936"/>
    </row>
    <row r="123" spans="1:130" s="235" customFormat="1" ht="26.25" customHeight="1" x14ac:dyDescent="0.2">
      <c r="A123" s="1072"/>
      <c r="B123" s="960"/>
      <c r="C123" s="930" t="s">
        <v>451</v>
      </c>
      <c r="D123" s="931"/>
      <c r="E123" s="931"/>
      <c r="F123" s="931"/>
      <c r="G123" s="931"/>
      <c r="H123" s="931"/>
      <c r="I123" s="931"/>
      <c r="J123" s="931"/>
      <c r="K123" s="931"/>
      <c r="L123" s="931"/>
      <c r="M123" s="931"/>
      <c r="N123" s="931"/>
      <c r="O123" s="931"/>
      <c r="P123" s="931"/>
      <c r="Q123" s="931"/>
      <c r="R123" s="931"/>
      <c r="S123" s="931"/>
      <c r="T123" s="931"/>
      <c r="U123" s="931"/>
      <c r="V123" s="931"/>
      <c r="W123" s="931"/>
      <c r="X123" s="931"/>
      <c r="Y123" s="931"/>
      <c r="Z123" s="932"/>
      <c r="AA123" s="966" t="s">
        <v>468</v>
      </c>
      <c r="AB123" s="967"/>
      <c r="AC123" s="967"/>
      <c r="AD123" s="967"/>
      <c r="AE123" s="968"/>
      <c r="AF123" s="969" t="s">
        <v>468</v>
      </c>
      <c r="AG123" s="967"/>
      <c r="AH123" s="967"/>
      <c r="AI123" s="967"/>
      <c r="AJ123" s="968"/>
      <c r="AK123" s="969" t="s">
        <v>469</v>
      </c>
      <c r="AL123" s="967"/>
      <c r="AM123" s="967"/>
      <c r="AN123" s="967"/>
      <c r="AO123" s="968"/>
      <c r="AP123" s="970" t="s">
        <v>136</v>
      </c>
      <c r="AQ123" s="971"/>
      <c r="AR123" s="971"/>
      <c r="AS123" s="971"/>
      <c r="AT123" s="972"/>
      <c r="AU123" s="1003"/>
      <c r="AV123" s="1004"/>
      <c r="AW123" s="1004"/>
      <c r="AX123" s="1004"/>
      <c r="AY123" s="1004"/>
      <c r="AZ123" s="266" t="s">
        <v>154</v>
      </c>
      <c r="BA123" s="266"/>
      <c r="BB123" s="266"/>
      <c r="BC123" s="266"/>
      <c r="BD123" s="266"/>
      <c r="BE123" s="266"/>
      <c r="BF123" s="266"/>
      <c r="BG123" s="266"/>
      <c r="BH123" s="266"/>
      <c r="BI123" s="266"/>
      <c r="BJ123" s="266"/>
      <c r="BK123" s="266"/>
      <c r="BL123" s="266"/>
      <c r="BM123" s="266"/>
      <c r="BN123" s="266"/>
      <c r="BO123" s="989" t="s">
        <v>470</v>
      </c>
      <c r="BP123" s="1013"/>
      <c r="BQ123" s="1078">
        <v>672545094</v>
      </c>
      <c r="BR123" s="1044"/>
      <c r="BS123" s="1044"/>
      <c r="BT123" s="1044"/>
      <c r="BU123" s="1044"/>
      <c r="BV123" s="1044">
        <v>671613529</v>
      </c>
      <c r="BW123" s="1044"/>
      <c r="BX123" s="1044"/>
      <c r="BY123" s="1044"/>
      <c r="BZ123" s="1044"/>
      <c r="CA123" s="1044">
        <v>669602995</v>
      </c>
      <c r="CB123" s="1044"/>
      <c r="CC123" s="1044"/>
      <c r="CD123" s="1044"/>
      <c r="CE123" s="1044"/>
      <c r="CF123" s="1007"/>
      <c r="CG123" s="1008"/>
      <c r="CH123" s="1008"/>
      <c r="CI123" s="1008"/>
      <c r="CJ123" s="1009"/>
      <c r="CK123" s="1017"/>
      <c r="CL123" s="1018"/>
      <c r="CM123" s="1018"/>
      <c r="CN123" s="1018"/>
      <c r="CO123" s="1019"/>
      <c r="CP123" s="1027" t="s">
        <v>471</v>
      </c>
      <c r="CQ123" s="1028"/>
      <c r="CR123" s="1028"/>
      <c r="CS123" s="1028"/>
      <c r="CT123" s="1028"/>
      <c r="CU123" s="1028"/>
      <c r="CV123" s="1028"/>
      <c r="CW123" s="1028"/>
      <c r="CX123" s="1028"/>
      <c r="CY123" s="1028"/>
      <c r="CZ123" s="1028"/>
      <c r="DA123" s="1028"/>
      <c r="DB123" s="1028"/>
      <c r="DC123" s="1028"/>
      <c r="DD123" s="1028"/>
      <c r="DE123" s="1028"/>
      <c r="DF123" s="1029"/>
      <c r="DG123" s="933">
        <v>613958</v>
      </c>
      <c r="DH123" s="934"/>
      <c r="DI123" s="934"/>
      <c r="DJ123" s="934"/>
      <c r="DK123" s="934"/>
      <c r="DL123" s="934">
        <v>486919</v>
      </c>
      <c r="DM123" s="934"/>
      <c r="DN123" s="934"/>
      <c r="DO123" s="934"/>
      <c r="DP123" s="934"/>
      <c r="DQ123" s="934">
        <v>461824</v>
      </c>
      <c r="DR123" s="934"/>
      <c r="DS123" s="934"/>
      <c r="DT123" s="934"/>
      <c r="DU123" s="934"/>
      <c r="DV123" s="935">
        <v>0.2</v>
      </c>
      <c r="DW123" s="935"/>
      <c r="DX123" s="935"/>
      <c r="DY123" s="935"/>
      <c r="DZ123" s="936"/>
    </row>
    <row r="124" spans="1:130" s="235" customFormat="1" ht="26.25" customHeight="1" thickBot="1" x14ac:dyDescent="0.25">
      <c r="A124" s="1072"/>
      <c r="B124" s="960"/>
      <c r="C124" s="930" t="s">
        <v>454</v>
      </c>
      <c r="D124" s="931"/>
      <c r="E124" s="931"/>
      <c r="F124" s="931"/>
      <c r="G124" s="931"/>
      <c r="H124" s="931"/>
      <c r="I124" s="931"/>
      <c r="J124" s="931"/>
      <c r="K124" s="931"/>
      <c r="L124" s="931"/>
      <c r="M124" s="931"/>
      <c r="N124" s="931"/>
      <c r="O124" s="931"/>
      <c r="P124" s="931"/>
      <c r="Q124" s="931"/>
      <c r="R124" s="931"/>
      <c r="S124" s="931"/>
      <c r="T124" s="931"/>
      <c r="U124" s="931"/>
      <c r="V124" s="931"/>
      <c r="W124" s="931"/>
      <c r="X124" s="931"/>
      <c r="Y124" s="931"/>
      <c r="Z124" s="932"/>
      <c r="AA124" s="966" t="s">
        <v>472</v>
      </c>
      <c r="AB124" s="967"/>
      <c r="AC124" s="967"/>
      <c r="AD124" s="967"/>
      <c r="AE124" s="968"/>
      <c r="AF124" s="969" t="s">
        <v>473</v>
      </c>
      <c r="AG124" s="967"/>
      <c r="AH124" s="967"/>
      <c r="AI124" s="967"/>
      <c r="AJ124" s="968"/>
      <c r="AK124" s="969" t="s">
        <v>472</v>
      </c>
      <c r="AL124" s="967"/>
      <c r="AM124" s="967"/>
      <c r="AN124" s="967"/>
      <c r="AO124" s="968"/>
      <c r="AP124" s="970" t="s">
        <v>473</v>
      </c>
      <c r="AQ124" s="971"/>
      <c r="AR124" s="971"/>
      <c r="AS124" s="971"/>
      <c r="AT124" s="972"/>
      <c r="AU124" s="1074" t="s">
        <v>474</v>
      </c>
      <c r="AV124" s="1075"/>
      <c r="AW124" s="1075"/>
      <c r="AX124" s="1075"/>
      <c r="AY124" s="1075"/>
      <c r="AZ124" s="1075"/>
      <c r="BA124" s="1075"/>
      <c r="BB124" s="1075"/>
      <c r="BC124" s="1075"/>
      <c r="BD124" s="1075"/>
      <c r="BE124" s="1075"/>
      <c r="BF124" s="1075"/>
      <c r="BG124" s="1075"/>
      <c r="BH124" s="1075"/>
      <c r="BI124" s="1075"/>
      <c r="BJ124" s="1075"/>
      <c r="BK124" s="1075"/>
      <c r="BL124" s="1075"/>
      <c r="BM124" s="1075"/>
      <c r="BN124" s="1075"/>
      <c r="BO124" s="1075"/>
      <c r="BP124" s="1076"/>
      <c r="BQ124" s="1077">
        <v>169.2</v>
      </c>
      <c r="BR124" s="1037"/>
      <c r="BS124" s="1037"/>
      <c r="BT124" s="1037"/>
      <c r="BU124" s="1037"/>
      <c r="BV124" s="1037">
        <v>169.7</v>
      </c>
      <c r="BW124" s="1037"/>
      <c r="BX124" s="1037"/>
      <c r="BY124" s="1037"/>
      <c r="BZ124" s="1037"/>
      <c r="CA124" s="1037">
        <v>172.4</v>
      </c>
      <c r="CB124" s="1037"/>
      <c r="CC124" s="1037"/>
      <c r="CD124" s="1037"/>
      <c r="CE124" s="1037"/>
      <c r="CF124" s="1038"/>
      <c r="CG124" s="1039"/>
      <c r="CH124" s="1039"/>
      <c r="CI124" s="1039"/>
      <c r="CJ124" s="1040"/>
      <c r="CK124" s="1020"/>
      <c r="CL124" s="1020"/>
      <c r="CM124" s="1020"/>
      <c r="CN124" s="1020"/>
      <c r="CO124" s="1021"/>
      <c r="CP124" s="1041" t="s">
        <v>475</v>
      </c>
      <c r="CQ124" s="1042"/>
      <c r="CR124" s="1042"/>
      <c r="CS124" s="1042"/>
      <c r="CT124" s="1042"/>
      <c r="CU124" s="1042"/>
      <c r="CV124" s="1042"/>
      <c r="CW124" s="1042"/>
      <c r="CX124" s="1042"/>
      <c r="CY124" s="1042"/>
      <c r="CZ124" s="1042"/>
      <c r="DA124" s="1042"/>
      <c r="DB124" s="1042"/>
      <c r="DC124" s="1042"/>
      <c r="DD124" s="1042"/>
      <c r="DE124" s="1042"/>
      <c r="DF124" s="1043"/>
      <c r="DG124" s="1005">
        <v>825210</v>
      </c>
      <c r="DH124" s="1006"/>
      <c r="DI124" s="1006"/>
      <c r="DJ124" s="1006"/>
      <c r="DK124" s="1006"/>
      <c r="DL124" s="1006">
        <v>538373</v>
      </c>
      <c r="DM124" s="1006"/>
      <c r="DN124" s="1006"/>
      <c r="DO124" s="1006"/>
      <c r="DP124" s="1006"/>
      <c r="DQ124" s="1006">
        <v>243691</v>
      </c>
      <c r="DR124" s="1006"/>
      <c r="DS124" s="1006"/>
      <c r="DT124" s="1006"/>
      <c r="DU124" s="1006"/>
      <c r="DV124" s="1030">
        <v>0.1</v>
      </c>
      <c r="DW124" s="1030"/>
      <c r="DX124" s="1030"/>
      <c r="DY124" s="1030"/>
      <c r="DZ124" s="1031"/>
    </row>
    <row r="125" spans="1:130" s="235" customFormat="1" ht="26.25" customHeight="1" x14ac:dyDescent="0.2">
      <c r="A125" s="1072"/>
      <c r="B125" s="960"/>
      <c r="C125" s="930" t="s">
        <v>456</v>
      </c>
      <c r="D125" s="931"/>
      <c r="E125" s="931"/>
      <c r="F125" s="931"/>
      <c r="G125" s="931"/>
      <c r="H125" s="931"/>
      <c r="I125" s="931"/>
      <c r="J125" s="931"/>
      <c r="K125" s="931"/>
      <c r="L125" s="931"/>
      <c r="M125" s="931"/>
      <c r="N125" s="931"/>
      <c r="O125" s="931"/>
      <c r="P125" s="931"/>
      <c r="Q125" s="931"/>
      <c r="R125" s="931"/>
      <c r="S125" s="931"/>
      <c r="T125" s="931"/>
      <c r="U125" s="931"/>
      <c r="V125" s="931"/>
      <c r="W125" s="931"/>
      <c r="X125" s="931"/>
      <c r="Y125" s="931"/>
      <c r="Z125" s="932"/>
      <c r="AA125" s="966">
        <v>460602</v>
      </c>
      <c r="AB125" s="967"/>
      <c r="AC125" s="967"/>
      <c r="AD125" s="967"/>
      <c r="AE125" s="968"/>
      <c r="AF125" s="969">
        <v>484304</v>
      </c>
      <c r="AG125" s="967"/>
      <c r="AH125" s="967"/>
      <c r="AI125" s="967"/>
      <c r="AJ125" s="968"/>
      <c r="AK125" s="969">
        <v>504903</v>
      </c>
      <c r="AL125" s="967"/>
      <c r="AM125" s="967"/>
      <c r="AN125" s="967"/>
      <c r="AO125" s="968"/>
      <c r="AP125" s="970">
        <v>0.2</v>
      </c>
      <c r="AQ125" s="971"/>
      <c r="AR125" s="971"/>
      <c r="AS125" s="971"/>
      <c r="AT125" s="972"/>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1032" t="s">
        <v>476</v>
      </c>
      <c r="CL125" s="1015"/>
      <c r="CM125" s="1015"/>
      <c r="CN125" s="1015"/>
      <c r="CO125" s="1016"/>
      <c r="CP125" s="954" t="s">
        <v>477</v>
      </c>
      <c r="CQ125" s="903"/>
      <c r="CR125" s="903"/>
      <c r="CS125" s="903"/>
      <c r="CT125" s="903"/>
      <c r="CU125" s="903"/>
      <c r="CV125" s="903"/>
      <c r="CW125" s="903"/>
      <c r="CX125" s="903"/>
      <c r="CY125" s="903"/>
      <c r="CZ125" s="903"/>
      <c r="DA125" s="903"/>
      <c r="DB125" s="903"/>
      <c r="DC125" s="903"/>
      <c r="DD125" s="903"/>
      <c r="DE125" s="903"/>
      <c r="DF125" s="904"/>
      <c r="DG125" s="940">
        <v>2325600</v>
      </c>
      <c r="DH125" s="941"/>
      <c r="DI125" s="941"/>
      <c r="DJ125" s="941"/>
      <c r="DK125" s="941"/>
      <c r="DL125" s="941">
        <v>2212986</v>
      </c>
      <c r="DM125" s="941"/>
      <c r="DN125" s="941"/>
      <c r="DO125" s="941"/>
      <c r="DP125" s="941"/>
      <c r="DQ125" s="941">
        <v>2182344</v>
      </c>
      <c r="DR125" s="941"/>
      <c r="DS125" s="941"/>
      <c r="DT125" s="941"/>
      <c r="DU125" s="941"/>
      <c r="DV125" s="942">
        <v>1.1000000000000001</v>
      </c>
      <c r="DW125" s="942"/>
      <c r="DX125" s="942"/>
      <c r="DY125" s="942"/>
      <c r="DZ125" s="943"/>
    </row>
    <row r="126" spans="1:130" s="235" customFormat="1" ht="26.25" customHeight="1" thickBot="1" x14ac:dyDescent="0.25">
      <c r="A126" s="1072"/>
      <c r="B126" s="960"/>
      <c r="C126" s="930" t="s">
        <v>458</v>
      </c>
      <c r="D126" s="931"/>
      <c r="E126" s="931"/>
      <c r="F126" s="931"/>
      <c r="G126" s="931"/>
      <c r="H126" s="931"/>
      <c r="I126" s="931"/>
      <c r="J126" s="931"/>
      <c r="K126" s="931"/>
      <c r="L126" s="931"/>
      <c r="M126" s="931"/>
      <c r="N126" s="931"/>
      <c r="O126" s="931"/>
      <c r="P126" s="931"/>
      <c r="Q126" s="931"/>
      <c r="R126" s="931"/>
      <c r="S126" s="931"/>
      <c r="T126" s="931"/>
      <c r="U126" s="931"/>
      <c r="V126" s="931"/>
      <c r="W126" s="931"/>
      <c r="X126" s="931"/>
      <c r="Y126" s="931"/>
      <c r="Z126" s="932"/>
      <c r="AA126" s="966" t="s">
        <v>472</v>
      </c>
      <c r="AB126" s="967"/>
      <c r="AC126" s="967"/>
      <c r="AD126" s="967"/>
      <c r="AE126" s="968"/>
      <c r="AF126" s="969" t="s">
        <v>468</v>
      </c>
      <c r="AG126" s="967"/>
      <c r="AH126" s="967"/>
      <c r="AI126" s="967"/>
      <c r="AJ126" s="968"/>
      <c r="AK126" s="969" t="s">
        <v>136</v>
      </c>
      <c r="AL126" s="967"/>
      <c r="AM126" s="967"/>
      <c r="AN126" s="967"/>
      <c r="AO126" s="968"/>
      <c r="AP126" s="970" t="s">
        <v>468</v>
      </c>
      <c r="AQ126" s="971"/>
      <c r="AR126" s="971"/>
      <c r="AS126" s="971"/>
      <c r="AT126" s="972"/>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1033"/>
      <c r="CL126" s="1018"/>
      <c r="CM126" s="1018"/>
      <c r="CN126" s="1018"/>
      <c r="CO126" s="1019"/>
      <c r="CP126" s="963" t="s">
        <v>478</v>
      </c>
      <c r="CQ126" s="964"/>
      <c r="CR126" s="964"/>
      <c r="CS126" s="964"/>
      <c r="CT126" s="964"/>
      <c r="CU126" s="964"/>
      <c r="CV126" s="964"/>
      <c r="CW126" s="964"/>
      <c r="CX126" s="964"/>
      <c r="CY126" s="964"/>
      <c r="CZ126" s="964"/>
      <c r="DA126" s="964"/>
      <c r="DB126" s="964"/>
      <c r="DC126" s="964"/>
      <c r="DD126" s="964"/>
      <c r="DE126" s="964"/>
      <c r="DF126" s="965"/>
      <c r="DG126" s="933" t="s">
        <v>472</v>
      </c>
      <c r="DH126" s="934"/>
      <c r="DI126" s="934"/>
      <c r="DJ126" s="934"/>
      <c r="DK126" s="934"/>
      <c r="DL126" s="934" t="s">
        <v>472</v>
      </c>
      <c r="DM126" s="934"/>
      <c r="DN126" s="934"/>
      <c r="DO126" s="934"/>
      <c r="DP126" s="934"/>
      <c r="DQ126" s="934" t="s">
        <v>472</v>
      </c>
      <c r="DR126" s="934"/>
      <c r="DS126" s="934"/>
      <c r="DT126" s="934"/>
      <c r="DU126" s="934"/>
      <c r="DV126" s="935" t="s">
        <v>472</v>
      </c>
      <c r="DW126" s="935"/>
      <c r="DX126" s="935"/>
      <c r="DY126" s="935"/>
      <c r="DZ126" s="936"/>
    </row>
    <row r="127" spans="1:130" s="235" customFormat="1" ht="26.25" customHeight="1" x14ac:dyDescent="0.2">
      <c r="A127" s="1073"/>
      <c r="B127" s="962"/>
      <c r="C127" s="1010" t="s">
        <v>479</v>
      </c>
      <c r="D127" s="1011"/>
      <c r="E127" s="1011"/>
      <c r="F127" s="1011"/>
      <c r="G127" s="1011"/>
      <c r="H127" s="1011"/>
      <c r="I127" s="1011"/>
      <c r="J127" s="1011"/>
      <c r="K127" s="1011"/>
      <c r="L127" s="1011"/>
      <c r="M127" s="1011"/>
      <c r="N127" s="1011"/>
      <c r="O127" s="1011"/>
      <c r="P127" s="1011"/>
      <c r="Q127" s="1011"/>
      <c r="R127" s="1011"/>
      <c r="S127" s="1011"/>
      <c r="T127" s="1011"/>
      <c r="U127" s="1011"/>
      <c r="V127" s="1011"/>
      <c r="W127" s="1011"/>
      <c r="X127" s="1011"/>
      <c r="Y127" s="1011"/>
      <c r="Z127" s="1012"/>
      <c r="AA127" s="966">
        <v>94910</v>
      </c>
      <c r="AB127" s="967"/>
      <c r="AC127" s="967"/>
      <c r="AD127" s="967"/>
      <c r="AE127" s="968"/>
      <c r="AF127" s="969">
        <v>338737</v>
      </c>
      <c r="AG127" s="967"/>
      <c r="AH127" s="967"/>
      <c r="AI127" s="967"/>
      <c r="AJ127" s="968"/>
      <c r="AK127" s="969">
        <v>164356</v>
      </c>
      <c r="AL127" s="967"/>
      <c r="AM127" s="967"/>
      <c r="AN127" s="967"/>
      <c r="AO127" s="968"/>
      <c r="AP127" s="970">
        <v>0.1</v>
      </c>
      <c r="AQ127" s="971"/>
      <c r="AR127" s="971"/>
      <c r="AS127" s="971"/>
      <c r="AT127" s="972"/>
      <c r="AU127" s="271"/>
      <c r="AV127" s="271"/>
      <c r="AW127" s="271"/>
      <c r="AX127" s="1045" t="s">
        <v>480</v>
      </c>
      <c r="AY127" s="1046"/>
      <c r="AZ127" s="1046"/>
      <c r="BA127" s="1046"/>
      <c r="BB127" s="1046"/>
      <c r="BC127" s="1046"/>
      <c r="BD127" s="1046"/>
      <c r="BE127" s="1047"/>
      <c r="BF127" s="1048" t="s">
        <v>481</v>
      </c>
      <c r="BG127" s="1046"/>
      <c r="BH127" s="1046"/>
      <c r="BI127" s="1046"/>
      <c r="BJ127" s="1046"/>
      <c r="BK127" s="1046"/>
      <c r="BL127" s="1047"/>
      <c r="BM127" s="1048" t="s">
        <v>482</v>
      </c>
      <c r="BN127" s="1046"/>
      <c r="BO127" s="1046"/>
      <c r="BP127" s="1046"/>
      <c r="BQ127" s="1046"/>
      <c r="BR127" s="1046"/>
      <c r="BS127" s="1047"/>
      <c r="BT127" s="1048" t="s">
        <v>483</v>
      </c>
      <c r="BU127" s="1046"/>
      <c r="BV127" s="1046"/>
      <c r="BW127" s="1046"/>
      <c r="BX127" s="1046"/>
      <c r="BY127" s="1046"/>
      <c r="BZ127" s="1070"/>
      <c r="CA127" s="271"/>
      <c r="CB127" s="271"/>
      <c r="CC127" s="271"/>
      <c r="CD127" s="272"/>
      <c r="CE127" s="272"/>
      <c r="CF127" s="272"/>
      <c r="CG127" s="269"/>
      <c r="CH127" s="269"/>
      <c r="CI127" s="269"/>
      <c r="CJ127" s="270"/>
      <c r="CK127" s="1033"/>
      <c r="CL127" s="1018"/>
      <c r="CM127" s="1018"/>
      <c r="CN127" s="1018"/>
      <c r="CO127" s="1019"/>
      <c r="CP127" s="963" t="s">
        <v>484</v>
      </c>
      <c r="CQ127" s="964"/>
      <c r="CR127" s="964"/>
      <c r="CS127" s="964"/>
      <c r="CT127" s="964"/>
      <c r="CU127" s="964"/>
      <c r="CV127" s="964"/>
      <c r="CW127" s="964"/>
      <c r="CX127" s="964"/>
      <c r="CY127" s="964"/>
      <c r="CZ127" s="964"/>
      <c r="DA127" s="964"/>
      <c r="DB127" s="964"/>
      <c r="DC127" s="964"/>
      <c r="DD127" s="964"/>
      <c r="DE127" s="964"/>
      <c r="DF127" s="965"/>
      <c r="DG127" s="933" t="s">
        <v>469</v>
      </c>
      <c r="DH127" s="934"/>
      <c r="DI127" s="934"/>
      <c r="DJ127" s="934"/>
      <c r="DK127" s="934"/>
      <c r="DL127" s="934" t="s">
        <v>485</v>
      </c>
      <c r="DM127" s="934"/>
      <c r="DN127" s="934"/>
      <c r="DO127" s="934"/>
      <c r="DP127" s="934"/>
      <c r="DQ127" s="934" t="s">
        <v>468</v>
      </c>
      <c r="DR127" s="934"/>
      <c r="DS127" s="934"/>
      <c r="DT127" s="934"/>
      <c r="DU127" s="934"/>
      <c r="DV127" s="935" t="s">
        <v>472</v>
      </c>
      <c r="DW127" s="935"/>
      <c r="DX127" s="935"/>
      <c r="DY127" s="935"/>
      <c r="DZ127" s="936"/>
    </row>
    <row r="128" spans="1:130" s="235" customFormat="1" ht="26.25" customHeight="1" thickBot="1" x14ac:dyDescent="0.25">
      <c r="A128" s="1056" t="s">
        <v>486</v>
      </c>
      <c r="B128" s="1057"/>
      <c r="C128" s="1057"/>
      <c r="D128" s="1057"/>
      <c r="E128" s="1057"/>
      <c r="F128" s="1057"/>
      <c r="G128" s="1057"/>
      <c r="H128" s="1057"/>
      <c r="I128" s="1057"/>
      <c r="J128" s="1057"/>
      <c r="K128" s="1057"/>
      <c r="L128" s="1057"/>
      <c r="M128" s="1057"/>
      <c r="N128" s="1057"/>
      <c r="O128" s="1057"/>
      <c r="P128" s="1057"/>
      <c r="Q128" s="1057"/>
      <c r="R128" s="1057"/>
      <c r="S128" s="1057"/>
      <c r="T128" s="1057"/>
      <c r="U128" s="1057"/>
      <c r="V128" s="1057"/>
      <c r="W128" s="1058" t="s">
        <v>487</v>
      </c>
      <c r="X128" s="1058"/>
      <c r="Y128" s="1058"/>
      <c r="Z128" s="1059"/>
      <c r="AA128" s="1060">
        <v>9182298</v>
      </c>
      <c r="AB128" s="1061"/>
      <c r="AC128" s="1061"/>
      <c r="AD128" s="1061"/>
      <c r="AE128" s="1062"/>
      <c r="AF128" s="1063">
        <v>696557</v>
      </c>
      <c r="AG128" s="1061"/>
      <c r="AH128" s="1061"/>
      <c r="AI128" s="1061"/>
      <c r="AJ128" s="1062"/>
      <c r="AK128" s="1063">
        <v>1768615</v>
      </c>
      <c r="AL128" s="1061"/>
      <c r="AM128" s="1061"/>
      <c r="AN128" s="1061"/>
      <c r="AO128" s="1062"/>
      <c r="AP128" s="1064"/>
      <c r="AQ128" s="1065"/>
      <c r="AR128" s="1065"/>
      <c r="AS128" s="1065"/>
      <c r="AT128" s="1066"/>
      <c r="AU128" s="271"/>
      <c r="AV128" s="271"/>
      <c r="AW128" s="271"/>
      <c r="AX128" s="902" t="s">
        <v>488</v>
      </c>
      <c r="AY128" s="903"/>
      <c r="AZ128" s="903"/>
      <c r="BA128" s="903"/>
      <c r="BB128" s="903"/>
      <c r="BC128" s="903"/>
      <c r="BD128" s="903"/>
      <c r="BE128" s="904"/>
      <c r="BF128" s="1067" t="s">
        <v>136</v>
      </c>
      <c r="BG128" s="1068"/>
      <c r="BH128" s="1068"/>
      <c r="BI128" s="1068"/>
      <c r="BJ128" s="1068"/>
      <c r="BK128" s="1068"/>
      <c r="BL128" s="1069"/>
      <c r="BM128" s="1067">
        <v>3.75</v>
      </c>
      <c r="BN128" s="1068"/>
      <c r="BO128" s="1068"/>
      <c r="BP128" s="1068"/>
      <c r="BQ128" s="1068"/>
      <c r="BR128" s="1068"/>
      <c r="BS128" s="1069"/>
      <c r="BT128" s="1067">
        <v>5</v>
      </c>
      <c r="BU128" s="1068"/>
      <c r="BV128" s="1068"/>
      <c r="BW128" s="1068"/>
      <c r="BX128" s="1068"/>
      <c r="BY128" s="1068"/>
      <c r="BZ128" s="1091"/>
      <c r="CA128" s="272"/>
      <c r="CB128" s="272"/>
      <c r="CC128" s="272"/>
      <c r="CD128" s="272"/>
      <c r="CE128" s="272"/>
      <c r="CF128" s="272"/>
      <c r="CG128" s="269"/>
      <c r="CH128" s="269"/>
      <c r="CI128" s="269"/>
      <c r="CJ128" s="270"/>
      <c r="CK128" s="1034"/>
      <c r="CL128" s="1035"/>
      <c r="CM128" s="1035"/>
      <c r="CN128" s="1035"/>
      <c r="CO128" s="1036"/>
      <c r="CP128" s="1049" t="s">
        <v>489</v>
      </c>
      <c r="CQ128" s="1050"/>
      <c r="CR128" s="1050"/>
      <c r="CS128" s="1050"/>
      <c r="CT128" s="1050"/>
      <c r="CU128" s="1050"/>
      <c r="CV128" s="1050"/>
      <c r="CW128" s="1050"/>
      <c r="CX128" s="1050"/>
      <c r="CY128" s="1050"/>
      <c r="CZ128" s="1050"/>
      <c r="DA128" s="1050"/>
      <c r="DB128" s="1050"/>
      <c r="DC128" s="1050"/>
      <c r="DD128" s="1050"/>
      <c r="DE128" s="1050"/>
      <c r="DF128" s="1051"/>
      <c r="DG128" s="1052" t="s">
        <v>136</v>
      </c>
      <c r="DH128" s="1053"/>
      <c r="DI128" s="1053"/>
      <c r="DJ128" s="1053"/>
      <c r="DK128" s="1053"/>
      <c r="DL128" s="1053">
        <v>3583</v>
      </c>
      <c r="DM128" s="1053"/>
      <c r="DN128" s="1053"/>
      <c r="DO128" s="1053"/>
      <c r="DP128" s="1053"/>
      <c r="DQ128" s="1053">
        <v>75739</v>
      </c>
      <c r="DR128" s="1053"/>
      <c r="DS128" s="1053"/>
      <c r="DT128" s="1053"/>
      <c r="DU128" s="1053"/>
      <c r="DV128" s="1054">
        <v>0</v>
      </c>
      <c r="DW128" s="1054"/>
      <c r="DX128" s="1054"/>
      <c r="DY128" s="1054"/>
      <c r="DZ128" s="1055"/>
    </row>
    <row r="129" spans="1:131" s="235" customFormat="1" ht="26.25" customHeight="1" x14ac:dyDescent="0.2">
      <c r="A129" s="944" t="s">
        <v>100</v>
      </c>
      <c r="B129" s="945"/>
      <c r="C129" s="945"/>
      <c r="D129" s="945"/>
      <c r="E129" s="945"/>
      <c r="F129" s="945"/>
      <c r="G129" s="945"/>
      <c r="H129" s="945"/>
      <c r="I129" s="945"/>
      <c r="J129" s="945"/>
      <c r="K129" s="945"/>
      <c r="L129" s="945"/>
      <c r="M129" s="945"/>
      <c r="N129" s="945"/>
      <c r="O129" s="945"/>
      <c r="P129" s="945"/>
      <c r="Q129" s="945"/>
      <c r="R129" s="945"/>
      <c r="S129" s="945"/>
      <c r="T129" s="945"/>
      <c r="U129" s="945"/>
      <c r="V129" s="945"/>
      <c r="W129" s="1085" t="s">
        <v>490</v>
      </c>
      <c r="X129" s="1086"/>
      <c r="Y129" s="1086"/>
      <c r="Z129" s="1087"/>
      <c r="AA129" s="966">
        <v>256055887</v>
      </c>
      <c r="AB129" s="967"/>
      <c r="AC129" s="967"/>
      <c r="AD129" s="967"/>
      <c r="AE129" s="968"/>
      <c r="AF129" s="969">
        <v>254078161</v>
      </c>
      <c r="AG129" s="967"/>
      <c r="AH129" s="967"/>
      <c r="AI129" s="967"/>
      <c r="AJ129" s="968"/>
      <c r="AK129" s="969">
        <v>252493624</v>
      </c>
      <c r="AL129" s="967"/>
      <c r="AM129" s="967"/>
      <c r="AN129" s="967"/>
      <c r="AO129" s="968"/>
      <c r="AP129" s="1088"/>
      <c r="AQ129" s="1089"/>
      <c r="AR129" s="1089"/>
      <c r="AS129" s="1089"/>
      <c r="AT129" s="1090"/>
      <c r="AU129" s="273"/>
      <c r="AV129" s="273"/>
      <c r="AW129" s="273"/>
      <c r="AX129" s="1079" t="s">
        <v>491</v>
      </c>
      <c r="AY129" s="964"/>
      <c r="AZ129" s="964"/>
      <c r="BA129" s="964"/>
      <c r="BB129" s="964"/>
      <c r="BC129" s="964"/>
      <c r="BD129" s="964"/>
      <c r="BE129" s="965"/>
      <c r="BF129" s="1080" t="s">
        <v>472</v>
      </c>
      <c r="BG129" s="1081"/>
      <c r="BH129" s="1081"/>
      <c r="BI129" s="1081"/>
      <c r="BJ129" s="1081"/>
      <c r="BK129" s="1081"/>
      <c r="BL129" s="1082"/>
      <c r="BM129" s="1080">
        <v>8.75</v>
      </c>
      <c r="BN129" s="1081"/>
      <c r="BO129" s="1081"/>
      <c r="BP129" s="1081"/>
      <c r="BQ129" s="1081"/>
      <c r="BR129" s="1081"/>
      <c r="BS129" s="1082"/>
      <c r="BT129" s="1080">
        <v>15</v>
      </c>
      <c r="BU129" s="1083"/>
      <c r="BV129" s="1083"/>
      <c r="BW129" s="1083"/>
      <c r="BX129" s="1083"/>
      <c r="BY129" s="1083"/>
      <c r="BZ129" s="1084"/>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2">
      <c r="A130" s="944" t="s">
        <v>492</v>
      </c>
      <c r="B130" s="945"/>
      <c r="C130" s="945"/>
      <c r="D130" s="945"/>
      <c r="E130" s="945"/>
      <c r="F130" s="945"/>
      <c r="G130" s="945"/>
      <c r="H130" s="945"/>
      <c r="I130" s="945"/>
      <c r="J130" s="945"/>
      <c r="K130" s="945"/>
      <c r="L130" s="945"/>
      <c r="M130" s="945"/>
      <c r="N130" s="945"/>
      <c r="O130" s="945"/>
      <c r="P130" s="945"/>
      <c r="Q130" s="945"/>
      <c r="R130" s="945"/>
      <c r="S130" s="945"/>
      <c r="T130" s="945"/>
      <c r="U130" s="945"/>
      <c r="V130" s="945"/>
      <c r="W130" s="1085" t="s">
        <v>493</v>
      </c>
      <c r="X130" s="1086"/>
      <c r="Y130" s="1086"/>
      <c r="Z130" s="1087"/>
      <c r="AA130" s="966">
        <v>51550915</v>
      </c>
      <c r="AB130" s="967"/>
      <c r="AC130" s="967"/>
      <c r="AD130" s="967"/>
      <c r="AE130" s="968"/>
      <c r="AF130" s="969">
        <v>50739222</v>
      </c>
      <c r="AG130" s="967"/>
      <c r="AH130" s="967"/>
      <c r="AI130" s="967"/>
      <c r="AJ130" s="968"/>
      <c r="AK130" s="969">
        <v>50056755</v>
      </c>
      <c r="AL130" s="967"/>
      <c r="AM130" s="967"/>
      <c r="AN130" s="967"/>
      <c r="AO130" s="968"/>
      <c r="AP130" s="1088"/>
      <c r="AQ130" s="1089"/>
      <c r="AR130" s="1089"/>
      <c r="AS130" s="1089"/>
      <c r="AT130" s="1090"/>
      <c r="AU130" s="273"/>
      <c r="AV130" s="273"/>
      <c r="AW130" s="273"/>
      <c r="AX130" s="1079" t="s">
        <v>494</v>
      </c>
      <c r="AY130" s="964"/>
      <c r="AZ130" s="964"/>
      <c r="BA130" s="964"/>
      <c r="BB130" s="964"/>
      <c r="BC130" s="964"/>
      <c r="BD130" s="964"/>
      <c r="BE130" s="965"/>
      <c r="BF130" s="1116">
        <v>13</v>
      </c>
      <c r="BG130" s="1117"/>
      <c r="BH130" s="1117"/>
      <c r="BI130" s="1117"/>
      <c r="BJ130" s="1117"/>
      <c r="BK130" s="1117"/>
      <c r="BL130" s="1118"/>
      <c r="BM130" s="1116">
        <v>25</v>
      </c>
      <c r="BN130" s="1117"/>
      <c r="BO130" s="1117"/>
      <c r="BP130" s="1117"/>
      <c r="BQ130" s="1117"/>
      <c r="BR130" s="1117"/>
      <c r="BS130" s="1118"/>
      <c r="BT130" s="1116">
        <v>35</v>
      </c>
      <c r="BU130" s="1119"/>
      <c r="BV130" s="1119"/>
      <c r="BW130" s="1119"/>
      <c r="BX130" s="1119"/>
      <c r="BY130" s="1119"/>
      <c r="BZ130" s="1120"/>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5">
      <c r="A131" s="1121"/>
      <c r="B131" s="1122"/>
      <c r="C131" s="1122"/>
      <c r="D131" s="1122"/>
      <c r="E131" s="1122"/>
      <c r="F131" s="1122"/>
      <c r="G131" s="1122"/>
      <c r="H131" s="1122"/>
      <c r="I131" s="1122"/>
      <c r="J131" s="1122"/>
      <c r="K131" s="1122"/>
      <c r="L131" s="1122"/>
      <c r="M131" s="1122"/>
      <c r="N131" s="1122"/>
      <c r="O131" s="1122"/>
      <c r="P131" s="1122"/>
      <c r="Q131" s="1122"/>
      <c r="R131" s="1122"/>
      <c r="S131" s="1122"/>
      <c r="T131" s="1122"/>
      <c r="U131" s="1122"/>
      <c r="V131" s="1122"/>
      <c r="W131" s="1123" t="s">
        <v>495</v>
      </c>
      <c r="X131" s="1124"/>
      <c r="Y131" s="1124"/>
      <c r="Z131" s="1125"/>
      <c r="AA131" s="1126">
        <v>204504972</v>
      </c>
      <c r="AB131" s="1127"/>
      <c r="AC131" s="1127"/>
      <c r="AD131" s="1127"/>
      <c r="AE131" s="1128"/>
      <c r="AF131" s="1129">
        <v>203338939</v>
      </c>
      <c r="AG131" s="1127"/>
      <c r="AH131" s="1127"/>
      <c r="AI131" s="1127"/>
      <c r="AJ131" s="1128"/>
      <c r="AK131" s="1129">
        <v>202436869</v>
      </c>
      <c r="AL131" s="1127"/>
      <c r="AM131" s="1127"/>
      <c r="AN131" s="1127"/>
      <c r="AO131" s="1128"/>
      <c r="AP131" s="1130"/>
      <c r="AQ131" s="1131"/>
      <c r="AR131" s="1131"/>
      <c r="AS131" s="1131"/>
      <c r="AT131" s="1132"/>
      <c r="AU131" s="273"/>
      <c r="AV131" s="273"/>
      <c r="AW131" s="273"/>
      <c r="AX131" s="1098" t="s">
        <v>496</v>
      </c>
      <c r="AY131" s="1050"/>
      <c r="AZ131" s="1050"/>
      <c r="BA131" s="1050"/>
      <c r="BB131" s="1050"/>
      <c r="BC131" s="1050"/>
      <c r="BD131" s="1050"/>
      <c r="BE131" s="1051"/>
      <c r="BF131" s="1099">
        <v>172.4</v>
      </c>
      <c r="BG131" s="1100"/>
      <c r="BH131" s="1100"/>
      <c r="BI131" s="1100"/>
      <c r="BJ131" s="1100"/>
      <c r="BK131" s="1100"/>
      <c r="BL131" s="1101"/>
      <c r="BM131" s="1099">
        <v>400</v>
      </c>
      <c r="BN131" s="1100"/>
      <c r="BO131" s="1100"/>
      <c r="BP131" s="1100"/>
      <c r="BQ131" s="1100"/>
      <c r="BR131" s="1100"/>
      <c r="BS131" s="1101"/>
      <c r="BT131" s="1102"/>
      <c r="BU131" s="1103"/>
      <c r="BV131" s="1103"/>
      <c r="BW131" s="1103"/>
      <c r="BX131" s="1103"/>
      <c r="BY131" s="1103"/>
      <c r="BZ131" s="1104"/>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2">
      <c r="A132" s="1105" t="s">
        <v>497</v>
      </c>
      <c r="B132" s="1106"/>
      <c r="C132" s="1106"/>
      <c r="D132" s="1106"/>
      <c r="E132" s="1106"/>
      <c r="F132" s="1106"/>
      <c r="G132" s="1106"/>
      <c r="H132" s="1106"/>
      <c r="I132" s="1106"/>
      <c r="J132" s="1106"/>
      <c r="K132" s="1106"/>
      <c r="L132" s="1106"/>
      <c r="M132" s="1106"/>
      <c r="N132" s="1106"/>
      <c r="O132" s="1106"/>
      <c r="P132" s="1106"/>
      <c r="Q132" s="1106"/>
      <c r="R132" s="1106"/>
      <c r="S132" s="1106"/>
      <c r="T132" s="1106"/>
      <c r="U132" s="1106"/>
      <c r="V132" s="1109" t="s">
        <v>498</v>
      </c>
      <c r="W132" s="1109"/>
      <c r="X132" s="1109"/>
      <c r="Y132" s="1109"/>
      <c r="Z132" s="1110"/>
      <c r="AA132" s="1111">
        <v>12.98981279</v>
      </c>
      <c r="AB132" s="1112"/>
      <c r="AC132" s="1112"/>
      <c r="AD132" s="1112"/>
      <c r="AE132" s="1113"/>
      <c r="AF132" s="1114">
        <v>13.814431770000001</v>
      </c>
      <c r="AG132" s="1112"/>
      <c r="AH132" s="1112"/>
      <c r="AI132" s="1112"/>
      <c r="AJ132" s="1113"/>
      <c r="AK132" s="1114">
        <v>12.409568699999999</v>
      </c>
      <c r="AL132" s="1112"/>
      <c r="AM132" s="1112"/>
      <c r="AN132" s="1112"/>
      <c r="AO132" s="1113"/>
      <c r="AP132" s="1007"/>
      <c r="AQ132" s="1008"/>
      <c r="AR132" s="1008"/>
      <c r="AS132" s="1008"/>
      <c r="AT132" s="1115"/>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5">
      <c r="A133" s="1107"/>
      <c r="B133" s="1108"/>
      <c r="C133" s="1108"/>
      <c r="D133" s="1108"/>
      <c r="E133" s="1108"/>
      <c r="F133" s="1108"/>
      <c r="G133" s="1108"/>
      <c r="H133" s="1108"/>
      <c r="I133" s="1108"/>
      <c r="J133" s="1108"/>
      <c r="K133" s="1108"/>
      <c r="L133" s="1108"/>
      <c r="M133" s="1108"/>
      <c r="N133" s="1108"/>
      <c r="O133" s="1108"/>
      <c r="P133" s="1108"/>
      <c r="Q133" s="1108"/>
      <c r="R133" s="1108"/>
      <c r="S133" s="1108"/>
      <c r="T133" s="1108"/>
      <c r="U133" s="1108"/>
      <c r="V133" s="1092" t="s">
        <v>499</v>
      </c>
      <c r="W133" s="1092"/>
      <c r="X133" s="1092"/>
      <c r="Y133" s="1092"/>
      <c r="Z133" s="1093"/>
      <c r="AA133" s="1094">
        <v>13.3</v>
      </c>
      <c r="AB133" s="1095"/>
      <c r="AC133" s="1095"/>
      <c r="AD133" s="1095"/>
      <c r="AE133" s="1096"/>
      <c r="AF133" s="1094">
        <v>13.3</v>
      </c>
      <c r="AG133" s="1095"/>
      <c r="AH133" s="1095"/>
      <c r="AI133" s="1095"/>
      <c r="AJ133" s="1096"/>
      <c r="AK133" s="1094">
        <v>13</v>
      </c>
      <c r="AL133" s="1095"/>
      <c r="AM133" s="1095"/>
      <c r="AN133" s="1095"/>
      <c r="AO133" s="1096"/>
      <c r="AP133" s="1038"/>
      <c r="AQ133" s="1039"/>
      <c r="AR133" s="1039"/>
      <c r="AS133" s="1039"/>
      <c r="AT133" s="1097"/>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2">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 hidden="1" x14ac:dyDescent="0.2">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row r="136" spans="1:131" hidden="1" x14ac:dyDescent="0.2"/>
  </sheetData>
  <sheetProtection algorithmName="SHA-512" hashValue="V1TZvxHFu/lei4b2DkjFahzrmBwB0CiNZ3S8nemxGliqrIjN80WNlDj6cLfqKbbOY38rtuHihr7ClKqtpHhZAQ==" saltValue="ZS1Akc4ldkEALMj67jVKf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Normal="85" zoomScaleSheetLayoutView="100" workbookViewId="0">
      <selection activeCell="AF106" sqref="AF106"/>
    </sheetView>
  </sheetViews>
  <sheetFormatPr defaultColWidth="0" defaultRowHeight="13.5" customHeight="1" zeroHeight="1" x14ac:dyDescent="0.2"/>
  <cols>
    <col min="1" max="2" width="2.7265625" style="280" customWidth="1"/>
    <col min="3" max="120" width="2.7265625" style="279" customWidth="1"/>
    <col min="121" max="16384" width="9" style="279" hidden="1"/>
  </cols>
  <sheetData>
    <row r="1" spans="2:2" ht="13" x14ac:dyDescent="0.2">
      <c r="B1" s="279"/>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9" t="s">
        <v>500</v>
      </c>
    </row>
  </sheetData>
  <sheetProtection algorithmName="SHA-512" hashValue="D4b2zs4Ud+oRMHWbAcqgbTvtLwTZKC4p0bXqM19Yhq8gCR1dLID9lhAesPDzf7mn1IhzW+jDpQ/zQnaAEE2/QA==" saltValue="jDIkkxXEPJaE9qsbOgiCL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AF106" sqref="AF106"/>
    </sheetView>
  </sheetViews>
  <sheetFormatPr defaultColWidth="0" defaultRowHeight="13.5" customHeight="1" zeroHeight="1" x14ac:dyDescent="0.2"/>
  <cols>
    <col min="1" max="116" width="2.6328125" style="280" customWidth="1"/>
    <col min="117" max="16384" width="9" style="279" hidden="1"/>
  </cols>
  <sheetData>
    <row r="1" spans="1:116" ht="13" x14ac:dyDescent="0.2">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ht="13" x14ac:dyDescent="0.2">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ht="13" x14ac:dyDescent="0.2">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ht="13" x14ac:dyDescent="0.2">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ht="13"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ht="13" x14ac:dyDescent="0.2">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ht="13" x14ac:dyDescent="0.2">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ht="13" x14ac:dyDescent="0.2">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ht="13" x14ac:dyDescent="0.2">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ht="13" x14ac:dyDescent="0.2">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ht="13" x14ac:dyDescent="0.2">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ht="13" x14ac:dyDescent="0.2">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ht="13" x14ac:dyDescent="0.2">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ht="13" x14ac:dyDescent="0.2">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ht="13" x14ac:dyDescent="0.2">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ht="13" x14ac:dyDescent="0.2">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ht="13" x14ac:dyDescent="0.2">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ht="13" x14ac:dyDescent="0.2">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ht="13" x14ac:dyDescent="0.2">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ht="13" x14ac:dyDescent="0.2">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ht="13" x14ac:dyDescent="0.2">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ht="13" x14ac:dyDescent="0.2">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ht="13" x14ac:dyDescent="0.2">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ht="13" x14ac:dyDescent="0.2">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ht="13" x14ac:dyDescent="0.2">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ht="13" x14ac:dyDescent="0.2">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ht="13" x14ac:dyDescent="0.2">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ht="13" x14ac:dyDescent="0.2">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ht="13" x14ac:dyDescent="0.2">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ht="13" x14ac:dyDescent="0.2">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ht="13" x14ac:dyDescent="0.2">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ht="13" x14ac:dyDescent="0.2">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ht="13" x14ac:dyDescent="0.2">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ht="13" x14ac:dyDescent="0.2">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ht="13" x14ac:dyDescent="0.2">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ht="13" x14ac:dyDescent="0.2">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ht="13" x14ac:dyDescent="0.2">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ht="13" x14ac:dyDescent="0.2">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ht="13" x14ac:dyDescent="0.2">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ht="13" x14ac:dyDescent="0.2">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ht="13" x14ac:dyDescent="0.2">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ht="13" x14ac:dyDescent="0.2">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ht="13" x14ac:dyDescent="0.2">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ht="13" x14ac:dyDescent="0.2">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ht="13" x14ac:dyDescent="0.2">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ht="13" x14ac:dyDescent="0.2">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ht="13" x14ac:dyDescent="0.2">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ht="13" x14ac:dyDescent="0.2">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ht="13" x14ac:dyDescent="0.2">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ht="13" x14ac:dyDescent="0.2">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ht="13" x14ac:dyDescent="0.2">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ht="13" x14ac:dyDescent="0.2">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ht="13" x14ac:dyDescent="0.2">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ht="13" x14ac:dyDescent="0.2">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ht="13" x14ac:dyDescent="0.2">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ht="13" x14ac:dyDescent="0.2">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ht="13" x14ac:dyDescent="0.2">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ht="13" x14ac:dyDescent="0.2">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ht="13" x14ac:dyDescent="0.2">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ht="13" x14ac:dyDescent="0.2">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ht="13" x14ac:dyDescent="0.2">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ht="13" x14ac:dyDescent="0.2">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ht="13" x14ac:dyDescent="0.2">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ht="13" x14ac:dyDescent="0.2">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ht="13" x14ac:dyDescent="0.2">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ht="13" x14ac:dyDescent="0.2">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ht="13" x14ac:dyDescent="0.2">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ht="13" x14ac:dyDescent="0.2">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ht="13" x14ac:dyDescent="0.2">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ht="13" x14ac:dyDescent="0.2">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ht="13" x14ac:dyDescent="0.2">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ht="13" x14ac:dyDescent="0.2">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ht="13" x14ac:dyDescent="0.2">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ht="13" x14ac:dyDescent="0.2">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ht="13" x14ac:dyDescent="0.2">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ht="13" x14ac:dyDescent="0.2">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ht="13" x14ac:dyDescent="0.2">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ht="13" x14ac:dyDescent="0.2">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ht="13" x14ac:dyDescent="0.2">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ht="13" x14ac:dyDescent="0.2">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ht="13" x14ac:dyDescent="0.2">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ht="13" x14ac:dyDescent="0.2">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ht="13" x14ac:dyDescent="0.2">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ht="13" x14ac:dyDescent="0.2">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ht="13" x14ac:dyDescent="0.2">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ht="13" x14ac:dyDescent="0.2">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ht="13" x14ac:dyDescent="0.2">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ht="13" x14ac:dyDescent="0.2">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ht="13" x14ac:dyDescent="0.2">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501</v>
      </c>
    </row>
  </sheetData>
  <sheetProtection algorithmName="SHA-512" hashValue="E/kyDUZ/M1EAc7ZQhGnxT9G+L4RxaIdPmMPsf9Fr2no8OedqEV/y2Gs1dN9fkHYySD8UBbRXkzDtrXTnQtJnQA==" saltValue="qFNs8ArfoUEHqtoDFuY+M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election activeCell="AF106" sqref="AF106"/>
    </sheetView>
  </sheetViews>
  <sheetFormatPr defaultColWidth="0" defaultRowHeight="13.5" customHeight="1" zeroHeight="1" x14ac:dyDescent="0.2"/>
  <cols>
    <col min="1" max="36" width="2.453125" style="283" customWidth="1"/>
    <col min="37" max="44" width="17" style="283" customWidth="1"/>
    <col min="45" max="45" width="6.08984375" style="290" customWidth="1"/>
    <col min="46" max="46" width="3" style="288" customWidth="1"/>
    <col min="47" max="47" width="19.08984375" style="283" hidden="1" customWidth="1"/>
    <col min="48" max="52" width="12.6328125" style="283" hidden="1" customWidth="1"/>
    <col min="53" max="16384" width="8.6328125" style="283" hidden="1"/>
  </cols>
  <sheetData>
    <row r="1" spans="1:46" ht="13" x14ac:dyDescent="0.2">
      <c r="AS1" s="284"/>
      <c r="AT1" s="284"/>
    </row>
    <row r="2" spans="1:46" ht="13" x14ac:dyDescent="0.2">
      <c r="AS2" s="284"/>
      <c r="AT2" s="284"/>
    </row>
    <row r="3" spans="1:46" ht="13" x14ac:dyDescent="0.2">
      <c r="AS3" s="284"/>
      <c r="AT3" s="284"/>
    </row>
    <row r="4" spans="1:46" ht="13" x14ac:dyDescent="0.2">
      <c r="AS4" s="284"/>
      <c r="AT4" s="284"/>
    </row>
    <row r="5" spans="1:46" ht="16.5" x14ac:dyDescent="0.2">
      <c r="A5" s="285" t="s">
        <v>502</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ht="13" x14ac:dyDescent="0.2">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503</v>
      </c>
      <c r="AL6" s="289"/>
      <c r="AM6" s="289"/>
      <c r="AN6" s="289"/>
      <c r="AO6" s="284"/>
      <c r="AP6" s="284"/>
      <c r="AQ6" s="284"/>
      <c r="AR6" s="284"/>
    </row>
    <row r="7" spans="1:46" ht="13" x14ac:dyDescent="0.2">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33" t="s">
        <v>504</v>
      </c>
      <c r="AP7" s="294"/>
      <c r="AQ7" s="295" t="s">
        <v>505</v>
      </c>
      <c r="AR7" s="296"/>
    </row>
    <row r="8" spans="1:46" ht="13" x14ac:dyDescent="0.2">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34"/>
      <c r="AP8" s="300" t="s">
        <v>506</v>
      </c>
      <c r="AQ8" s="301" t="s">
        <v>507</v>
      </c>
      <c r="AR8" s="302" t="s">
        <v>508</v>
      </c>
    </row>
    <row r="9" spans="1:46" ht="13" x14ac:dyDescent="0.2">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35" t="s">
        <v>509</v>
      </c>
      <c r="AL9" s="1136"/>
      <c r="AM9" s="1136"/>
      <c r="AN9" s="1137"/>
      <c r="AO9" s="303">
        <v>113089608</v>
      </c>
      <c r="AP9" s="303">
        <v>144977</v>
      </c>
      <c r="AQ9" s="304">
        <v>114021</v>
      </c>
      <c r="AR9" s="305">
        <v>27.1</v>
      </c>
    </row>
    <row r="10" spans="1:46" ht="13" x14ac:dyDescent="0.2">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35" t="s">
        <v>510</v>
      </c>
      <c r="AL10" s="1136"/>
      <c r="AM10" s="1136"/>
      <c r="AN10" s="1137"/>
      <c r="AO10" s="303">
        <v>553449</v>
      </c>
      <c r="AP10" s="303">
        <v>710</v>
      </c>
      <c r="AQ10" s="304">
        <v>448</v>
      </c>
      <c r="AR10" s="305">
        <v>58.5</v>
      </c>
    </row>
    <row r="11" spans="1:46" ht="13.5" customHeight="1" x14ac:dyDescent="0.2">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35" t="s">
        <v>511</v>
      </c>
      <c r="AL11" s="1136"/>
      <c r="AM11" s="1136"/>
      <c r="AN11" s="1137"/>
      <c r="AO11" s="303">
        <v>272135</v>
      </c>
      <c r="AP11" s="303">
        <v>349</v>
      </c>
      <c r="AQ11" s="304">
        <v>560</v>
      </c>
      <c r="AR11" s="305">
        <v>-37.700000000000003</v>
      </c>
    </row>
    <row r="12" spans="1:46" ht="13.5" customHeight="1" x14ac:dyDescent="0.2">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35" t="s">
        <v>512</v>
      </c>
      <c r="AL12" s="1136"/>
      <c r="AM12" s="1136"/>
      <c r="AN12" s="1137"/>
      <c r="AO12" s="303" t="s">
        <v>513</v>
      </c>
      <c r="AP12" s="303" t="s">
        <v>513</v>
      </c>
      <c r="AQ12" s="304" t="s">
        <v>513</v>
      </c>
      <c r="AR12" s="305" t="s">
        <v>513</v>
      </c>
    </row>
    <row r="13" spans="1:46" ht="13.5" customHeight="1" x14ac:dyDescent="0.2">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35" t="s">
        <v>514</v>
      </c>
      <c r="AL13" s="1136"/>
      <c r="AM13" s="1136"/>
      <c r="AN13" s="1137"/>
      <c r="AO13" s="303" t="s">
        <v>513</v>
      </c>
      <c r="AP13" s="303" t="s">
        <v>513</v>
      </c>
      <c r="AQ13" s="304">
        <v>17</v>
      </c>
      <c r="AR13" s="305" t="s">
        <v>513</v>
      </c>
    </row>
    <row r="14" spans="1:46" ht="13.5" customHeight="1" x14ac:dyDescent="0.2">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35" t="s">
        <v>515</v>
      </c>
      <c r="AL14" s="1136"/>
      <c r="AM14" s="1136"/>
      <c r="AN14" s="1137"/>
      <c r="AO14" s="303">
        <v>1189881</v>
      </c>
      <c r="AP14" s="303">
        <v>1525</v>
      </c>
      <c r="AQ14" s="304">
        <v>2100</v>
      </c>
      <c r="AR14" s="305">
        <v>-27.4</v>
      </c>
    </row>
    <row r="15" spans="1:46" ht="13" x14ac:dyDescent="0.2">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35" t="s">
        <v>516</v>
      </c>
      <c r="AL15" s="1136"/>
      <c r="AM15" s="1136"/>
      <c r="AN15" s="1137"/>
      <c r="AO15" s="303">
        <v>-9428015</v>
      </c>
      <c r="AP15" s="303">
        <v>-12086</v>
      </c>
      <c r="AQ15" s="304">
        <v>-10476</v>
      </c>
      <c r="AR15" s="305">
        <v>15.4</v>
      </c>
    </row>
    <row r="16" spans="1:46" ht="13" x14ac:dyDescent="0.2">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1141" t="s">
        <v>154</v>
      </c>
      <c r="AL16" s="1142"/>
      <c r="AM16" s="1142"/>
      <c r="AN16" s="1143"/>
      <c r="AO16" s="303">
        <v>105677058</v>
      </c>
      <c r="AP16" s="303">
        <v>135474</v>
      </c>
      <c r="AQ16" s="304">
        <v>106669</v>
      </c>
      <c r="AR16" s="305">
        <v>27</v>
      </c>
    </row>
    <row r="17" spans="1:46" ht="13" x14ac:dyDescent="0.2">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ht="13" x14ac:dyDescent="0.2">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ht="13" x14ac:dyDescent="0.2">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517</v>
      </c>
      <c r="AL19" s="284"/>
      <c r="AM19" s="284"/>
      <c r="AN19" s="284"/>
      <c r="AO19" s="284"/>
      <c r="AP19" s="284"/>
      <c r="AQ19" s="284"/>
      <c r="AR19" s="284"/>
    </row>
    <row r="20" spans="1:46" ht="13" x14ac:dyDescent="0.2">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518</v>
      </c>
      <c r="AP20" s="314" t="s">
        <v>519</v>
      </c>
      <c r="AQ20" s="315" t="s">
        <v>520</v>
      </c>
      <c r="AR20" s="316"/>
    </row>
    <row r="21" spans="1:46" s="322" customFormat="1" ht="13" x14ac:dyDescent="0.2">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44" t="s">
        <v>521</v>
      </c>
      <c r="AL21" s="1145"/>
      <c r="AM21" s="1145"/>
      <c r="AN21" s="1146"/>
      <c r="AO21" s="318">
        <v>1572.84</v>
      </c>
      <c r="AP21" s="319">
        <v>1235.6300000000001</v>
      </c>
      <c r="AQ21" s="320">
        <v>337.21</v>
      </c>
      <c r="AR21" s="289"/>
      <c r="AS21" s="321"/>
      <c r="AT21" s="317"/>
    </row>
    <row r="22" spans="1:46" s="322" customFormat="1" ht="13" x14ac:dyDescent="0.2">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44" t="s">
        <v>522</v>
      </c>
      <c r="AL22" s="1145"/>
      <c r="AM22" s="1145"/>
      <c r="AN22" s="1146"/>
      <c r="AO22" s="323">
        <v>99.6</v>
      </c>
      <c r="AP22" s="324">
        <v>99.4</v>
      </c>
      <c r="AQ22" s="325">
        <v>0.2</v>
      </c>
      <c r="AR22" s="309"/>
      <c r="AS22" s="321"/>
      <c r="AT22" s="317"/>
    </row>
    <row r="23" spans="1:46" s="322" customFormat="1" ht="13" x14ac:dyDescent="0.2">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ht="13" x14ac:dyDescent="0.2">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ht="13" x14ac:dyDescent="0.2">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ht="13" x14ac:dyDescent="0.2">
      <c r="A26" s="289" t="s">
        <v>523</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ht="13" x14ac:dyDescent="0.2">
      <c r="A27" s="330"/>
      <c r="AO27" s="284"/>
      <c r="AP27" s="284"/>
      <c r="AQ27" s="284"/>
      <c r="AR27" s="284"/>
      <c r="AS27" s="284"/>
      <c r="AT27" s="284"/>
    </row>
    <row r="28" spans="1:46" ht="16.5" x14ac:dyDescent="0.2">
      <c r="A28" s="285" t="s">
        <v>524</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ht="13" x14ac:dyDescent="0.2">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525</v>
      </c>
      <c r="AL29" s="289"/>
      <c r="AM29" s="289"/>
      <c r="AN29" s="289"/>
      <c r="AO29" s="284"/>
      <c r="AP29" s="284"/>
      <c r="AQ29" s="284"/>
      <c r="AR29" s="284"/>
      <c r="AS29" s="332"/>
    </row>
    <row r="30" spans="1:46" ht="13" x14ac:dyDescent="0.2">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33" t="s">
        <v>504</v>
      </c>
      <c r="AP30" s="294"/>
      <c r="AQ30" s="295" t="s">
        <v>505</v>
      </c>
      <c r="AR30" s="296"/>
    </row>
    <row r="31" spans="1:46" ht="13" x14ac:dyDescent="0.2">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34"/>
      <c r="AP31" s="300" t="s">
        <v>506</v>
      </c>
      <c r="AQ31" s="301" t="s">
        <v>507</v>
      </c>
      <c r="AR31" s="302" t="s">
        <v>508</v>
      </c>
    </row>
    <row r="32" spans="1:46" ht="27" customHeight="1" x14ac:dyDescent="0.2">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38" t="s">
        <v>526</v>
      </c>
      <c r="AL32" s="1139"/>
      <c r="AM32" s="1139"/>
      <c r="AN32" s="1140"/>
      <c r="AO32" s="303">
        <v>60662987</v>
      </c>
      <c r="AP32" s="303">
        <v>77768</v>
      </c>
      <c r="AQ32" s="304">
        <v>56874</v>
      </c>
      <c r="AR32" s="305">
        <v>36.700000000000003</v>
      </c>
    </row>
    <row r="33" spans="1:46" ht="13.5" customHeight="1" x14ac:dyDescent="0.2">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38" t="s">
        <v>527</v>
      </c>
      <c r="AL33" s="1139"/>
      <c r="AM33" s="1139"/>
      <c r="AN33" s="1140"/>
      <c r="AO33" s="303" t="s">
        <v>513</v>
      </c>
      <c r="AP33" s="303" t="s">
        <v>513</v>
      </c>
      <c r="AQ33" s="304">
        <v>4671</v>
      </c>
      <c r="AR33" s="305" t="s">
        <v>513</v>
      </c>
    </row>
    <row r="34" spans="1:46" ht="27" customHeight="1" x14ac:dyDescent="0.2">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38" t="s">
        <v>528</v>
      </c>
      <c r="AL34" s="1139"/>
      <c r="AM34" s="1139"/>
      <c r="AN34" s="1140"/>
      <c r="AO34" s="303">
        <v>12333293</v>
      </c>
      <c r="AP34" s="303">
        <v>15811</v>
      </c>
      <c r="AQ34" s="304">
        <v>14463</v>
      </c>
      <c r="AR34" s="305">
        <v>9.3000000000000007</v>
      </c>
    </row>
    <row r="35" spans="1:46" ht="27" customHeight="1" x14ac:dyDescent="0.2">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38" t="s">
        <v>529</v>
      </c>
      <c r="AL35" s="1139"/>
      <c r="AM35" s="1139"/>
      <c r="AN35" s="1140"/>
      <c r="AO35" s="303">
        <v>3281373</v>
      </c>
      <c r="AP35" s="303">
        <v>4207</v>
      </c>
      <c r="AQ35" s="304">
        <v>1275</v>
      </c>
      <c r="AR35" s="305">
        <v>230</v>
      </c>
    </row>
    <row r="36" spans="1:46" ht="27" customHeight="1" x14ac:dyDescent="0.2">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38" t="s">
        <v>530</v>
      </c>
      <c r="AL36" s="1139"/>
      <c r="AM36" s="1139"/>
      <c r="AN36" s="1140"/>
      <c r="AO36" s="303" t="s">
        <v>513</v>
      </c>
      <c r="AP36" s="303" t="s">
        <v>513</v>
      </c>
      <c r="AQ36" s="304">
        <v>58</v>
      </c>
      <c r="AR36" s="305" t="s">
        <v>513</v>
      </c>
    </row>
    <row r="37" spans="1:46" ht="13.5" customHeight="1" x14ac:dyDescent="0.2">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38" t="s">
        <v>531</v>
      </c>
      <c r="AL37" s="1139"/>
      <c r="AM37" s="1139"/>
      <c r="AN37" s="1140"/>
      <c r="AO37" s="303">
        <v>669259</v>
      </c>
      <c r="AP37" s="303">
        <v>858</v>
      </c>
      <c r="AQ37" s="304">
        <v>792</v>
      </c>
      <c r="AR37" s="305">
        <v>8.3000000000000007</v>
      </c>
    </row>
    <row r="38" spans="1:46" ht="27" customHeight="1" x14ac:dyDescent="0.2">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47" t="s">
        <v>532</v>
      </c>
      <c r="AL38" s="1148"/>
      <c r="AM38" s="1148"/>
      <c r="AN38" s="1149"/>
      <c r="AO38" s="333" t="s">
        <v>513</v>
      </c>
      <c r="AP38" s="333" t="s">
        <v>513</v>
      </c>
      <c r="AQ38" s="334">
        <v>1</v>
      </c>
      <c r="AR38" s="325" t="s">
        <v>513</v>
      </c>
      <c r="AS38" s="332"/>
    </row>
    <row r="39" spans="1:46" ht="13" x14ac:dyDescent="0.2">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47" t="s">
        <v>533</v>
      </c>
      <c r="AL39" s="1148"/>
      <c r="AM39" s="1148"/>
      <c r="AN39" s="1149"/>
      <c r="AO39" s="303">
        <v>-1768615</v>
      </c>
      <c r="AP39" s="303">
        <v>-2267</v>
      </c>
      <c r="AQ39" s="304">
        <v>-2215</v>
      </c>
      <c r="AR39" s="305">
        <v>2.2999999999999998</v>
      </c>
      <c r="AS39" s="332"/>
    </row>
    <row r="40" spans="1:46" ht="27" customHeight="1" x14ac:dyDescent="0.2">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38" t="s">
        <v>534</v>
      </c>
      <c r="AL40" s="1139"/>
      <c r="AM40" s="1139"/>
      <c r="AN40" s="1140"/>
      <c r="AO40" s="303">
        <v>-50056755</v>
      </c>
      <c r="AP40" s="303">
        <v>-64171</v>
      </c>
      <c r="AQ40" s="304">
        <v>-46518</v>
      </c>
      <c r="AR40" s="305">
        <v>37.9</v>
      </c>
      <c r="AS40" s="332"/>
    </row>
    <row r="41" spans="1:46" ht="13" x14ac:dyDescent="0.2">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41" t="s">
        <v>535</v>
      </c>
      <c r="AL41" s="1142"/>
      <c r="AM41" s="1142"/>
      <c r="AN41" s="1143"/>
      <c r="AO41" s="303">
        <v>25121542</v>
      </c>
      <c r="AP41" s="303">
        <v>32205</v>
      </c>
      <c r="AQ41" s="304">
        <v>29401</v>
      </c>
      <c r="AR41" s="305">
        <v>9.5</v>
      </c>
      <c r="AS41" s="332"/>
    </row>
    <row r="42" spans="1:46" ht="13" x14ac:dyDescent="0.2">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row>
    <row r="43" spans="1:46" ht="13" x14ac:dyDescent="0.2">
      <c r="A43" s="288"/>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335"/>
      <c r="AQ43" s="309"/>
      <c r="AR43" s="284"/>
      <c r="AS43" s="332"/>
    </row>
    <row r="44" spans="1:46" ht="13" x14ac:dyDescent="0.2">
      <c r="A44" s="288"/>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309"/>
      <c r="AR44" s="284"/>
    </row>
    <row r="45" spans="1:46" ht="13" x14ac:dyDescent="0.2">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336"/>
      <c r="AR45" s="286"/>
      <c r="AS45" s="286"/>
      <c r="AT45" s="284"/>
    </row>
    <row r="46" spans="1:46" ht="13" x14ac:dyDescent="0.2">
      <c r="A46" s="337"/>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284"/>
    </row>
    <row r="47" spans="1:46" ht="17.25" customHeight="1" x14ac:dyDescent="0.2">
      <c r="A47" s="338" t="s">
        <v>536</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row>
    <row r="48" spans="1:46" ht="13" x14ac:dyDescent="0.2">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537</v>
      </c>
      <c r="AL48" s="339"/>
      <c r="AM48" s="339"/>
      <c r="AN48" s="339"/>
      <c r="AO48" s="339"/>
      <c r="AP48" s="339"/>
      <c r="AQ48" s="340"/>
      <c r="AR48" s="339"/>
    </row>
    <row r="49" spans="1:44" ht="13.5" customHeight="1" x14ac:dyDescent="0.2">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50" t="s">
        <v>504</v>
      </c>
      <c r="AN49" s="1152" t="s">
        <v>538</v>
      </c>
      <c r="AO49" s="1153"/>
      <c r="AP49" s="1153"/>
      <c r="AQ49" s="1153"/>
      <c r="AR49" s="1154"/>
    </row>
    <row r="50" spans="1:44" ht="13" x14ac:dyDescent="0.2">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51"/>
      <c r="AN50" s="345" t="s">
        <v>539</v>
      </c>
      <c r="AO50" s="346" t="s">
        <v>540</v>
      </c>
      <c r="AP50" s="347" t="s">
        <v>541</v>
      </c>
      <c r="AQ50" s="348" t="s">
        <v>542</v>
      </c>
      <c r="AR50" s="349" t="s">
        <v>543</v>
      </c>
    </row>
    <row r="51" spans="1:44" ht="13" x14ac:dyDescent="0.2">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544</v>
      </c>
      <c r="AL51" s="342"/>
      <c r="AM51" s="350">
        <v>103657153</v>
      </c>
      <c r="AN51" s="351">
        <v>129698</v>
      </c>
      <c r="AO51" s="352">
        <v>0.1</v>
      </c>
      <c r="AP51" s="353">
        <v>97161</v>
      </c>
      <c r="AQ51" s="354">
        <v>2.6</v>
      </c>
      <c r="AR51" s="355">
        <v>-2.5</v>
      </c>
    </row>
    <row r="52" spans="1:44" ht="13" x14ac:dyDescent="0.2">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545</v>
      </c>
      <c r="AM52" s="358">
        <v>44017986</v>
      </c>
      <c r="AN52" s="359">
        <v>55076</v>
      </c>
      <c r="AO52" s="360">
        <v>42.8</v>
      </c>
      <c r="AP52" s="361">
        <v>26543</v>
      </c>
      <c r="AQ52" s="362">
        <v>6.6</v>
      </c>
      <c r="AR52" s="363">
        <v>36.200000000000003</v>
      </c>
    </row>
    <row r="53" spans="1:44" ht="13" x14ac:dyDescent="0.2">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546</v>
      </c>
      <c r="AL53" s="342"/>
      <c r="AM53" s="350">
        <v>111974374</v>
      </c>
      <c r="AN53" s="351">
        <v>140949</v>
      </c>
      <c r="AO53" s="352">
        <v>8.6999999999999993</v>
      </c>
      <c r="AP53" s="353">
        <v>101731</v>
      </c>
      <c r="AQ53" s="354">
        <v>4.7</v>
      </c>
      <c r="AR53" s="355">
        <v>4</v>
      </c>
    </row>
    <row r="54" spans="1:44" ht="13" x14ac:dyDescent="0.2">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545</v>
      </c>
      <c r="AM54" s="358">
        <v>40719297</v>
      </c>
      <c r="AN54" s="359">
        <v>51256</v>
      </c>
      <c r="AO54" s="360">
        <v>-6.9</v>
      </c>
      <c r="AP54" s="361">
        <v>26906</v>
      </c>
      <c r="AQ54" s="362">
        <v>1.4</v>
      </c>
      <c r="AR54" s="363">
        <v>-8.3000000000000007</v>
      </c>
    </row>
    <row r="55" spans="1:44" ht="13" x14ac:dyDescent="0.2">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547</v>
      </c>
      <c r="AL55" s="342"/>
      <c r="AM55" s="350">
        <v>112976938</v>
      </c>
      <c r="AN55" s="351">
        <v>142872</v>
      </c>
      <c r="AO55" s="352">
        <v>1.4</v>
      </c>
      <c r="AP55" s="353">
        <v>77936</v>
      </c>
      <c r="AQ55" s="354">
        <v>-23.4</v>
      </c>
      <c r="AR55" s="355">
        <v>24.8</v>
      </c>
    </row>
    <row r="56" spans="1:44" ht="13" x14ac:dyDescent="0.2">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545</v>
      </c>
      <c r="AM56" s="358">
        <v>46410603</v>
      </c>
      <c r="AN56" s="359">
        <v>58691</v>
      </c>
      <c r="AO56" s="360">
        <v>14.5</v>
      </c>
      <c r="AP56" s="361">
        <v>19401</v>
      </c>
      <c r="AQ56" s="362">
        <v>-27.9</v>
      </c>
      <c r="AR56" s="363">
        <v>42.4</v>
      </c>
    </row>
    <row r="57" spans="1:44" ht="13" x14ac:dyDescent="0.2">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548</v>
      </c>
      <c r="AL57" s="342"/>
      <c r="AM57" s="350">
        <v>107068436</v>
      </c>
      <c r="AN57" s="351">
        <v>136132</v>
      </c>
      <c r="AO57" s="352">
        <v>-4.7</v>
      </c>
      <c r="AP57" s="353">
        <v>82531</v>
      </c>
      <c r="AQ57" s="354">
        <v>5.9</v>
      </c>
      <c r="AR57" s="355">
        <v>-10.6</v>
      </c>
    </row>
    <row r="58" spans="1:44" ht="13" x14ac:dyDescent="0.2">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545</v>
      </c>
      <c r="AM58" s="358">
        <v>45660204</v>
      </c>
      <c r="AN58" s="359">
        <v>58055</v>
      </c>
      <c r="AO58" s="360">
        <v>-1.1000000000000001</v>
      </c>
      <c r="AP58" s="361">
        <v>19102</v>
      </c>
      <c r="AQ58" s="362">
        <v>-1.5</v>
      </c>
      <c r="AR58" s="363">
        <v>0.4</v>
      </c>
    </row>
    <row r="59" spans="1:44" ht="13" x14ac:dyDescent="0.2">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549</v>
      </c>
      <c r="AL59" s="342"/>
      <c r="AM59" s="350">
        <v>110219585</v>
      </c>
      <c r="AN59" s="351">
        <v>141298</v>
      </c>
      <c r="AO59" s="352">
        <v>3.8</v>
      </c>
      <c r="AP59" s="353">
        <v>91743</v>
      </c>
      <c r="AQ59" s="354">
        <v>11.2</v>
      </c>
      <c r="AR59" s="355">
        <v>-7.4</v>
      </c>
    </row>
    <row r="60" spans="1:44" ht="13" x14ac:dyDescent="0.2">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545</v>
      </c>
      <c r="AM60" s="358">
        <v>37045687</v>
      </c>
      <c r="AN60" s="359">
        <v>47491</v>
      </c>
      <c r="AO60" s="360">
        <v>-18.2</v>
      </c>
      <c r="AP60" s="361">
        <v>21872</v>
      </c>
      <c r="AQ60" s="362">
        <v>14.5</v>
      </c>
      <c r="AR60" s="363">
        <v>-32.700000000000003</v>
      </c>
    </row>
    <row r="61" spans="1:44" ht="13" x14ac:dyDescent="0.2">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550</v>
      </c>
      <c r="AL61" s="364"/>
      <c r="AM61" s="365">
        <v>109179297</v>
      </c>
      <c r="AN61" s="366">
        <v>138190</v>
      </c>
      <c r="AO61" s="367">
        <v>1.9</v>
      </c>
      <c r="AP61" s="368">
        <v>90220</v>
      </c>
      <c r="AQ61" s="369">
        <v>0.2</v>
      </c>
      <c r="AR61" s="355">
        <v>1.7</v>
      </c>
    </row>
    <row r="62" spans="1:44" ht="13" x14ac:dyDescent="0.2">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545</v>
      </c>
      <c r="AM62" s="358">
        <v>42770755</v>
      </c>
      <c r="AN62" s="359">
        <v>54114</v>
      </c>
      <c r="AO62" s="360">
        <v>6.2</v>
      </c>
      <c r="AP62" s="361">
        <v>22765</v>
      </c>
      <c r="AQ62" s="362">
        <v>-1.4</v>
      </c>
      <c r="AR62" s="363">
        <v>7.6</v>
      </c>
    </row>
    <row r="63" spans="1:44" ht="13" x14ac:dyDescent="0.2">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44" ht="13" x14ac:dyDescent="0.2">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ht="13" x14ac:dyDescent="0.2">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ht="13" x14ac:dyDescent="0.2">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2">
      <c r="AK67" s="284"/>
      <c r="AL67" s="284"/>
      <c r="AM67" s="284"/>
      <c r="AN67" s="284"/>
      <c r="AO67" s="284"/>
      <c r="AP67" s="284"/>
      <c r="AQ67" s="284"/>
      <c r="AR67" s="284"/>
      <c r="AS67" s="284"/>
      <c r="AT67" s="284"/>
    </row>
    <row r="68" spans="1:46" ht="13.5" hidden="1" customHeight="1" x14ac:dyDescent="0.2">
      <c r="AK68" s="284"/>
      <c r="AL68" s="284"/>
      <c r="AM68" s="284"/>
      <c r="AN68" s="284"/>
      <c r="AO68" s="284"/>
      <c r="AP68" s="284"/>
      <c r="AQ68" s="284"/>
      <c r="AR68" s="284"/>
    </row>
    <row r="69" spans="1:46" ht="13.5" hidden="1" customHeight="1" x14ac:dyDescent="0.2">
      <c r="AK69" s="284"/>
      <c r="AL69" s="284"/>
      <c r="AM69" s="284"/>
      <c r="AN69" s="284"/>
      <c r="AO69" s="284"/>
      <c r="AP69" s="284"/>
      <c r="AQ69" s="284"/>
      <c r="AR69" s="284"/>
    </row>
    <row r="70" spans="1:46" ht="13" hidden="1" x14ac:dyDescent="0.2">
      <c r="AK70" s="284"/>
      <c r="AL70" s="284"/>
      <c r="AM70" s="284"/>
      <c r="AN70" s="284"/>
      <c r="AO70" s="284"/>
      <c r="AP70" s="284"/>
      <c r="AQ70" s="284"/>
      <c r="AR70" s="284"/>
    </row>
    <row r="71" spans="1:46" ht="13" hidden="1" x14ac:dyDescent="0.2">
      <c r="AK71" s="284"/>
      <c r="AL71" s="284"/>
      <c r="AM71" s="284"/>
      <c r="AN71" s="284"/>
      <c r="AO71" s="284"/>
      <c r="AP71" s="284"/>
      <c r="AQ71" s="284"/>
      <c r="AR71" s="284"/>
    </row>
    <row r="72" spans="1:46" ht="13" hidden="1" x14ac:dyDescent="0.2">
      <c r="AK72" s="284"/>
      <c r="AL72" s="284"/>
      <c r="AM72" s="284"/>
      <c r="AN72" s="284"/>
      <c r="AO72" s="284"/>
      <c r="AP72" s="284"/>
      <c r="AQ72" s="284"/>
      <c r="AR72" s="284"/>
    </row>
    <row r="73" spans="1:46" ht="13" hidden="1" x14ac:dyDescent="0.2">
      <c r="AK73" s="284"/>
      <c r="AL73" s="284"/>
      <c r="AM73" s="284"/>
      <c r="AN73" s="284"/>
      <c r="AO73" s="284"/>
      <c r="AP73" s="284"/>
      <c r="AQ73" s="284"/>
      <c r="AR73" s="284"/>
    </row>
  </sheetData>
  <sheetProtection algorithmName="SHA-512" hashValue="H4DFxPdN/ZpBPipeXugebEpbrm81can/xfCO5dWZN1O+MUK8tNufXlRlENPNFEhrTpG0niPRCGA6A6amy6Na5g==" saltValue="CPrvxjVGQNvsDoJIaWGAr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AF106" sqref="AF106"/>
    </sheetView>
  </sheetViews>
  <sheetFormatPr defaultColWidth="0" defaultRowHeight="13.5" customHeight="1" zeroHeight="1" x14ac:dyDescent="0.2"/>
  <cols>
    <col min="1" max="125" width="2.453125" style="280" customWidth="1"/>
    <col min="126"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c r="DC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c r="DU9" s="279"/>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9"/>
    </row>
    <row r="18" spans="2:125" ht="13" x14ac:dyDescent="0.2"/>
    <row r="19" spans="2:125" ht="13" x14ac:dyDescent="0.2"/>
    <row r="20" spans="2:125" ht="13" x14ac:dyDescent="0.2">
      <c r="DU20" s="279"/>
    </row>
    <row r="21" spans="2:125" ht="13" x14ac:dyDescent="0.2">
      <c r="DU21" s="279"/>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9"/>
    </row>
    <row r="29" spans="2:125" ht="13" x14ac:dyDescent="0.2"/>
    <row r="30" spans="2:125" ht="13" x14ac:dyDescent="0.2">
      <c r="B30" s="279"/>
    </row>
    <row r="31" spans="2:125" ht="13" x14ac:dyDescent="0.2"/>
    <row r="32" spans="2:125" ht="13" x14ac:dyDescent="0.2"/>
    <row r="33" spans="3:125" ht="13" x14ac:dyDescent="0.2">
      <c r="G33" s="279"/>
      <c r="I33" s="279"/>
    </row>
    <row r="34" spans="3:125" ht="13" x14ac:dyDescent="0.2">
      <c r="C34" s="279"/>
      <c r="P34" s="279"/>
      <c r="R34" s="279"/>
      <c r="DD34" s="279"/>
    </row>
    <row r="35" spans="3:125" ht="13" x14ac:dyDescent="0.2">
      <c r="D35" s="279"/>
      <c r="E35" s="279"/>
      <c r="DC35" s="279"/>
      <c r="DF35" s="279"/>
      <c r="DP35" s="279"/>
      <c r="DQ35" s="279"/>
      <c r="DR35" s="279"/>
      <c r="DS35" s="279"/>
      <c r="DT35" s="279"/>
      <c r="DU35" s="279"/>
    </row>
    <row r="36" spans="3:125" ht="13" x14ac:dyDescent="0.2">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ht="13" x14ac:dyDescent="0.2">
      <c r="DU37" s="279"/>
    </row>
    <row r="38" spans="3:125" ht="13" x14ac:dyDescent="0.2">
      <c r="DT38" s="279"/>
      <c r="DU38" s="279"/>
    </row>
    <row r="39" spans="3:125" ht="13" x14ac:dyDescent="0.2"/>
    <row r="40" spans="3:125" ht="13" x14ac:dyDescent="0.2">
      <c r="DD40" s="279"/>
    </row>
    <row r="41" spans="3:125" ht="13" x14ac:dyDescent="0.2">
      <c r="R41" s="279"/>
    </row>
    <row r="42" spans="3:125" ht="13" x14ac:dyDescent="0.2">
      <c r="DC42" s="279"/>
      <c r="DF42" s="279"/>
    </row>
    <row r="43" spans="3:125" ht="13" x14ac:dyDescent="0.2">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ht="13" x14ac:dyDescent="0.2">
      <c r="DU44" s="279"/>
    </row>
    <row r="45" spans="3:125" ht="13" x14ac:dyDescent="0.2"/>
    <row r="46" spans="3:125" ht="13" x14ac:dyDescent="0.2"/>
    <row r="47" spans="3:125" ht="13" x14ac:dyDescent="0.2"/>
    <row r="48" spans="3:125" ht="13" x14ac:dyDescent="0.2">
      <c r="DT48" s="279"/>
      <c r="DU48" s="279"/>
    </row>
    <row r="49" spans="120:125" ht="13" x14ac:dyDescent="0.2"/>
    <row r="50" spans="120:125" ht="13" x14ac:dyDescent="0.2">
      <c r="DU50" s="279"/>
    </row>
    <row r="51" spans="120:125" ht="13" x14ac:dyDescent="0.2">
      <c r="DP51" s="279"/>
      <c r="DQ51" s="279"/>
      <c r="DR51" s="279"/>
      <c r="DS51" s="279"/>
      <c r="DT51" s="279"/>
      <c r="DU51" s="279"/>
    </row>
    <row r="52" spans="120:125" ht="13" x14ac:dyDescent="0.2"/>
    <row r="53" spans="120:125" ht="13" x14ac:dyDescent="0.2"/>
    <row r="54" spans="120:125" ht="13" x14ac:dyDescent="0.2">
      <c r="DU54" s="279"/>
    </row>
    <row r="55" spans="120:125" ht="13" x14ac:dyDescent="0.2"/>
    <row r="56" spans="120:125" ht="13" x14ac:dyDescent="0.2"/>
    <row r="57" spans="120:125" ht="13" x14ac:dyDescent="0.2"/>
    <row r="58" spans="120:125" ht="13" x14ac:dyDescent="0.2">
      <c r="DU58" s="279"/>
    </row>
    <row r="59" spans="120:125" ht="13" x14ac:dyDescent="0.2"/>
    <row r="60" spans="120:125" ht="13" x14ac:dyDescent="0.2"/>
    <row r="61" spans="120:125" ht="13" x14ac:dyDescent="0.2"/>
    <row r="62" spans="120:125" ht="13" x14ac:dyDescent="0.2"/>
    <row r="63" spans="120:125" ht="13" x14ac:dyDescent="0.2">
      <c r="DU63" s="279"/>
    </row>
    <row r="64" spans="120:125" ht="13" x14ac:dyDescent="0.2">
      <c r="DT64" s="279"/>
      <c r="DU64" s="279"/>
    </row>
    <row r="65" spans="123:125" ht="13" x14ac:dyDescent="0.2"/>
    <row r="66" spans="123:125" ht="13" x14ac:dyDescent="0.2"/>
    <row r="67" spans="123:125" ht="13" x14ac:dyDescent="0.2"/>
    <row r="68" spans="123:125" ht="13" x14ac:dyDescent="0.2"/>
    <row r="69" spans="123:125" ht="13" x14ac:dyDescent="0.2">
      <c r="DS69" s="279"/>
      <c r="DT69" s="279"/>
      <c r="DU69" s="27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9"/>
    </row>
    <row r="83" spans="112:125" ht="13" x14ac:dyDescent="0.2">
      <c r="DI83" s="279"/>
      <c r="DJ83" s="279"/>
      <c r="DK83" s="279"/>
      <c r="DL83" s="279"/>
      <c r="DM83" s="279"/>
      <c r="DN83" s="279"/>
      <c r="DO83" s="279"/>
      <c r="DP83" s="279"/>
      <c r="DQ83" s="279"/>
      <c r="DR83" s="279"/>
      <c r="DS83" s="279"/>
      <c r="DT83" s="279"/>
      <c r="DU83" s="279"/>
    </row>
    <row r="84" spans="112:125" ht="13" x14ac:dyDescent="0.2"/>
    <row r="85" spans="112:125" ht="13" x14ac:dyDescent="0.2"/>
    <row r="86" spans="112:125" ht="13" x14ac:dyDescent="0.2"/>
    <row r="87" spans="112:125" ht="13" x14ac:dyDescent="0.2"/>
    <row r="88" spans="112:125" ht="13" x14ac:dyDescent="0.2">
      <c r="DU88" s="279"/>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9"/>
      <c r="DT94" s="279"/>
      <c r="DU94" s="279"/>
    </row>
    <row r="95" spans="112:125" ht="13.5" customHeight="1" x14ac:dyDescent="0.2">
      <c r="DU95" s="279"/>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9"/>
    </row>
    <row r="102" spans="124:125" ht="13.5" customHeight="1" x14ac:dyDescent="0.2"/>
    <row r="103" spans="124:125" ht="13.5" customHeight="1" x14ac:dyDescent="0.2"/>
    <row r="104" spans="124:125" ht="13.5" customHeight="1" x14ac:dyDescent="0.2">
      <c r="DT104" s="279"/>
      <c r="DU104" s="27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551</v>
      </c>
    </row>
    <row r="121" spans="125:125" ht="13.5" hidden="1" customHeight="1" x14ac:dyDescent="0.2">
      <c r="DU121" s="279"/>
    </row>
  </sheetData>
  <sheetProtection algorithmName="SHA-512" hashValue="LuIM2lX/Mwi6B18ngUv8CmKUVpw+orO1EgHP86w5HemFx8fDgXVUbK3GiGej8w2v+KCpO1lwLiPlf7Nh1SHs7A==" saltValue="Zdfm/T3f3uLDebaFv46IT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Normal="100" zoomScaleSheetLayoutView="55" workbookViewId="0">
      <selection activeCell="AF106" sqref="AF106"/>
    </sheetView>
  </sheetViews>
  <sheetFormatPr defaultColWidth="0" defaultRowHeight="13.5" customHeight="1" zeroHeight="1" x14ac:dyDescent="0.2"/>
  <cols>
    <col min="1" max="125" width="2.453125" style="280" customWidth="1"/>
    <col min="126" max="154" width="0" style="279" hidden="1" customWidth="1"/>
    <col min="155"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ht="13" x14ac:dyDescent="0.2"/>
    <row r="33" spans="2:8" ht="13" x14ac:dyDescent="0.2">
      <c r="G33" s="279"/>
    </row>
    <row r="34" spans="2:8" ht="13" x14ac:dyDescent="0.2">
      <c r="C34" s="279"/>
    </row>
    <row r="35" spans="2:8" ht="13" x14ac:dyDescent="0.2">
      <c r="B35" s="279"/>
      <c r="D35" s="279"/>
      <c r="E35" s="279"/>
    </row>
    <row r="36" spans="2:8" ht="13" x14ac:dyDescent="0.2">
      <c r="F36" s="279"/>
      <c r="H36" s="279"/>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0" t="s">
        <v>552</v>
      </c>
    </row>
  </sheetData>
  <sheetProtection algorithmName="SHA-512" hashValue="o6AR5gaKN1UxDNzM2mciQ4Xoc+6YxshIAR87QK4D/Bg2Xi5TN4t1TxKB2Cgx72ULcKI5wsMvdMnHAiWt/89rGQ==" saltValue="NxbwoWGK6AzBUT2OTPYBC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B1:J50"/>
  <sheetViews>
    <sheetView showGridLines="0" zoomScaleNormal="100" zoomScaleSheetLayoutView="100" workbookViewId="0">
      <selection activeCell="AF106" sqref="AF106"/>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2" t="s">
        <v>553</v>
      </c>
      <c r="G46" s="373" t="s">
        <v>554</v>
      </c>
      <c r="H46" s="373" t="s">
        <v>555</v>
      </c>
      <c r="I46" s="373" t="s">
        <v>556</v>
      </c>
      <c r="J46" s="374" t="s">
        <v>557</v>
      </c>
    </row>
    <row r="47" spans="2:10" ht="57.75" customHeight="1" x14ac:dyDescent="0.2">
      <c r="B47" s="7"/>
      <c r="C47" s="1155" t="s">
        <v>3</v>
      </c>
      <c r="D47" s="1155"/>
      <c r="E47" s="1156"/>
      <c r="F47" s="375">
        <v>5.84</v>
      </c>
      <c r="G47" s="376">
        <v>4.88</v>
      </c>
      <c r="H47" s="376">
        <v>3.28</v>
      </c>
      <c r="I47" s="376">
        <v>3.62</v>
      </c>
      <c r="J47" s="377">
        <v>4</v>
      </c>
    </row>
    <row r="48" spans="2:10" ht="57.75" customHeight="1" x14ac:dyDescent="0.2">
      <c r="B48" s="8"/>
      <c r="C48" s="1157" t="s">
        <v>4</v>
      </c>
      <c r="D48" s="1157"/>
      <c r="E48" s="1158"/>
      <c r="F48" s="378">
        <v>1.57</v>
      </c>
      <c r="G48" s="379">
        <v>1.45</v>
      </c>
      <c r="H48" s="379">
        <v>1.47</v>
      </c>
      <c r="I48" s="379">
        <v>1.53</v>
      </c>
      <c r="J48" s="380">
        <v>2.6</v>
      </c>
    </row>
    <row r="49" spans="2:10" ht="57.75" customHeight="1" thickBot="1" x14ac:dyDescent="0.25">
      <c r="B49" s="9"/>
      <c r="C49" s="1159" t="s">
        <v>5</v>
      </c>
      <c r="D49" s="1159"/>
      <c r="E49" s="1160"/>
      <c r="F49" s="381">
        <v>2.21</v>
      </c>
      <c r="G49" s="382" t="s">
        <v>558</v>
      </c>
      <c r="H49" s="382" t="s">
        <v>559</v>
      </c>
      <c r="I49" s="382">
        <v>0.36</v>
      </c>
      <c r="J49" s="383">
        <v>1.43</v>
      </c>
    </row>
    <row r="50" spans="2:10" ht="13.5" customHeight="1" x14ac:dyDescent="0.2"/>
  </sheetData>
  <sheetProtection algorithmName="SHA-512" hashValue="shMtcZfc2LfJzpe/DObZv8EoXB3IjoAbGDpByJvp6S76WOZbLpQ5THWOOeVHa6KWPiRY6Qo/KRfru2Gtp6gZUA==" saltValue="tSXW2/waCPnx6XfiNVbj5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2021-03-11T03:04:08Z</cp:lastPrinted>
  <dcterms:created xsi:type="dcterms:W3CDTF">2021-02-02T04:16:47Z</dcterms:created>
  <dcterms:modified xsi:type="dcterms:W3CDTF">2021-10-28T09:33:02Z</dcterms:modified>
  <cp:category/>
</cp:coreProperties>
</file>