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filterPrivacy="1"/>
  <xr:revisionPtr revIDLastSave="0" documentId="13_ncr:1_{E7132767-30E1-4364-AEA7-CA2F10410C2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免許 " sheetId="15" r:id="rId1"/>
    <sheet name="免許  (2)" sheetId="16" r:id="rId2"/>
    <sheet name="試験" sheetId="10" r:id="rId3"/>
    <sheet name="試験 (2)" sheetId="19" r:id="rId4"/>
    <sheet name="行政処分" sheetId="12" r:id="rId5"/>
    <sheet name="行政処分 (2)" sheetId="17" r:id="rId6"/>
    <sheet name="行政処分 (3)" sheetId="20" r:id="rId7"/>
    <sheet name="講習指導" sheetId="14" r:id="rId8"/>
    <sheet name="R3講習指導" sheetId="13" state="hidden" r:id="rId9"/>
  </sheets>
  <definedNames>
    <definedName name="_xlnm.Print_Area" localSheetId="8">'R3講習指導'!$A$1:$I$16</definedName>
    <definedName name="_xlnm.Print_Area" localSheetId="4">行政処分!$A$1:$I$39</definedName>
    <definedName name="_xlnm.Print_Area" localSheetId="5">'行政処分 (2)'!$A$1:$M$26</definedName>
    <definedName name="_xlnm.Print_Area" localSheetId="6">'行政処分 (3)'!$A$1:$M$36</definedName>
    <definedName name="_xlnm.Print_Area" localSheetId="7">講習指導!$A$1:$I$23</definedName>
    <definedName name="_xlnm.Print_Area" localSheetId="3">'試験 (2)'!$A$1:$I$58</definedName>
    <definedName name="_xlnm.Print_Area" localSheetId="0">'免許 '!$A$1:$U$48</definedName>
    <definedName name="_xlnm.Print_Area" localSheetId="1">'免許  (2)'!$A$1:$K$22</definedName>
  </definedNames>
  <calcPr calcId="191029"/>
</workbook>
</file>

<file path=xl/calcChain.xml><?xml version="1.0" encoding="utf-8"?>
<calcChain xmlns="http://schemas.openxmlformats.org/spreadsheetml/2006/main">
  <c r="K30" i="20" l="1"/>
  <c r="G29" i="20"/>
  <c r="F29" i="20"/>
  <c r="E29" i="20"/>
  <c r="D29" i="20"/>
  <c r="H28" i="20"/>
  <c r="I28" i="20" s="1"/>
  <c r="H27" i="20"/>
  <c r="I27" i="20" s="1"/>
  <c r="H26" i="20"/>
  <c r="I26" i="20" s="1"/>
  <c r="L26" i="20" s="1"/>
  <c r="M26" i="20" s="1"/>
  <c r="G25" i="20"/>
  <c r="G30" i="20" s="1"/>
  <c r="G32" i="20" s="1"/>
  <c r="G33" i="20" s="1"/>
  <c r="F25" i="20"/>
  <c r="F30" i="20" s="1"/>
  <c r="F32" i="20" s="1"/>
  <c r="F33" i="20" s="1"/>
  <c r="E25" i="20"/>
  <c r="E30" i="20" s="1"/>
  <c r="D25" i="20"/>
  <c r="D30" i="20" s="1"/>
  <c r="H24" i="20"/>
  <c r="I24" i="20" s="1"/>
  <c r="H23" i="20"/>
  <c r="I23" i="20" s="1"/>
  <c r="H22" i="20"/>
  <c r="I22" i="20" s="1"/>
  <c r="H21" i="20"/>
  <c r="I21" i="20" s="1"/>
  <c r="H20" i="20"/>
  <c r="I20" i="20" s="1"/>
  <c r="I19" i="20"/>
  <c r="L19" i="20" s="1"/>
  <c r="M19" i="20" s="1"/>
  <c r="H19" i="20"/>
  <c r="H18" i="20"/>
  <c r="I18" i="20" s="1"/>
  <c r="L18" i="20" s="1"/>
  <c r="H17" i="20"/>
  <c r="I17" i="20" s="1"/>
  <c r="L17" i="20" s="1"/>
  <c r="M17" i="20" s="1"/>
  <c r="I16" i="20"/>
  <c r="L16" i="20" s="1"/>
  <c r="H16" i="20"/>
  <c r="H15" i="20"/>
  <c r="I15" i="20" s="1"/>
  <c r="H14" i="20"/>
  <c r="I14" i="20" s="1"/>
  <c r="L14" i="20" s="1"/>
  <c r="M14" i="20" s="1"/>
  <c r="H13" i="20"/>
  <c r="I13" i="20" s="1"/>
  <c r="H12" i="20"/>
  <c r="I12" i="20" s="1"/>
  <c r="L12" i="20" s="1"/>
  <c r="M12" i="20" s="1"/>
  <c r="I11" i="20"/>
  <c r="L11" i="20" s="1"/>
  <c r="M11" i="20" s="1"/>
  <c r="H11" i="20"/>
  <c r="H10" i="20"/>
  <c r="I10" i="20" s="1"/>
  <c r="H9" i="20"/>
  <c r="I9" i="20" s="1"/>
  <c r="H8" i="20"/>
  <c r="I8" i="20" s="1"/>
  <c r="H7" i="20"/>
  <c r="I7" i="20" s="1"/>
  <c r="L7" i="20" s="1"/>
  <c r="M7" i="20" s="1"/>
  <c r="I6" i="20"/>
  <c r="L6" i="20" s="1"/>
  <c r="M6" i="20" s="1"/>
  <c r="H6" i="20"/>
  <c r="H5" i="20"/>
  <c r="I5" i="20" s="1"/>
  <c r="H34" i="19"/>
  <c r="H31" i="19"/>
  <c r="H28" i="19"/>
  <c r="H25" i="19"/>
  <c r="H57" i="19"/>
  <c r="H22" i="19"/>
  <c r="H54" i="19"/>
  <c r="H19" i="19"/>
  <c r="H51" i="19"/>
  <c r="H16" i="19"/>
  <c r="H48" i="19"/>
  <c r="H13" i="19"/>
  <c r="H45" i="19"/>
  <c r="H10" i="19"/>
  <c r="H42" i="19"/>
  <c r="H7" i="19"/>
  <c r="H19" i="17"/>
  <c r="F20" i="17" s="1"/>
  <c r="J17" i="17"/>
  <c r="G17" i="17"/>
  <c r="F17" i="17"/>
  <c r="E17" i="17"/>
  <c r="D17" i="17"/>
  <c r="H16" i="17"/>
  <c r="K16" i="17" s="1"/>
  <c r="L16" i="17" s="1"/>
  <c r="H15" i="17"/>
  <c r="K15" i="17" s="1"/>
  <c r="L15" i="17" s="1"/>
  <c r="H14" i="17"/>
  <c r="K14" i="17" s="1"/>
  <c r="L14" i="17" s="1"/>
  <c r="H13" i="17"/>
  <c r="K13" i="17" s="1"/>
  <c r="L13" i="17" s="1"/>
  <c r="H12" i="17"/>
  <c r="K12" i="17" s="1"/>
  <c r="L12" i="17" s="1"/>
  <c r="K11" i="17"/>
  <c r="L11" i="17" s="1"/>
  <c r="H11" i="17"/>
  <c r="H10" i="17"/>
  <c r="K10" i="17" s="1"/>
  <c r="L10" i="17" s="1"/>
  <c r="H9" i="17"/>
  <c r="K9" i="17" s="1"/>
  <c r="L9" i="17" s="1"/>
  <c r="H8" i="17"/>
  <c r="K8" i="17" s="1"/>
  <c r="L8" i="17" s="1"/>
  <c r="H7" i="17"/>
  <c r="K7" i="17" s="1"/>
  <c r="L7" i="17" s="1"/>
  <c r="H6" i="17"/>
  <c r="K6" i="17" s="1"/>
  <c r="L6" i="17" s="1"/>
  <c r="H5" i="17"/>
  <c r="K5" i="17" s="1"/>
  <c r="L5" i="17" s="1"/>
  <c r="H25" i="20" l="1"/>
  <c r="H29" i="20"/>
  <c r="I29" i="20" s="1"/>
  <c r="L29" i="20" s="1"/>
  <c r="M29" i="20" s="1"/>
  <c r="L13" i="20"/>
  <c r="M13" i="20" s="1"/>
  <c r="L23" i="20"/>
  <c r="L27" i="20"/>
  <c r="M27" i="20" s="1"/>
  <c r="L9" i="20"/>
  <c r="L20" i="20"/>
  <c r="M20" i="20" s="1"/>
  <c r="L24" i="20"/>
  <c r="M24" i="20" s="1"/>
  <c r="L28" i="20"/>
  <c r="M28" i="20" s="1"/>
  <c r="L8" i="20"/>
  <c r="M8" i="20" s="1"/>
  <c r="L5" i="20"/>
  <c r="M5" i="20" s="1"/>
  <c r="L10" i="20"/>
  <c r="M10" i="20" s="1"/>
  <c r="L15" i="20"/>
  <c r="M15" i="20" s="1"/>
  <c r="L21" i="20"/>
  <c r="D32" i="20"/>
  <c r="D33" i="20" s="1"/>
  <c r="H30" i="20"/>
  <c r="H32" i="20" s="1"/>
  <c r="H33" i="20" s="1"/>
  <c r="L22" i="20"/>
  <c r="E32" i="20"/>
  <c r="E33" i="20" s="1"/>
  <c r="I25" i="20"/>
  <c r="H17" i="17"/>
  <c r="K17" i="17" s="1"/>
  <c r="L17" i="17" s="1"/>
  <c r="D20" i="17"/>
  <c r="G20" i="17"/>
  <c r="E20" i="17"/>
  <c r="K22" i="16"/>
  <c r="I30" i="20" l="1"/>
  <c r="J25" i="20" s="1"/>
  <c r="L25" i="20"/>
  <c r="M25" i="20" s="1"/>
  <c r="E18" i="17"/>
  <c r="G18" i="17"/>
  <c r="D18" i="17"/>
  <c r="F18" i="17"/>
  <c r="S47" i="15"/>
  <c r="J46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D45" i="15"/>
  <c r="C45" i="15"/>
  <c r="E45" i="15" s="1"/>
  <c r="R44" i="15"/>
  <c r="R46" i="15" s="1"/>
  <c r="Q44" i="15"/>
  <c r="Q46" i="15" s="1"/>
  <c r="P44" i="15"/>
  <c r="O44" i="15"/>
  <c r="O46" i="15" s="1"/>
  <c r="N44" i="15"/>
  <c r="N46" i="15" s="1"/>
  <c r="M44" i="15"/>
  <c r="M46" i="15" s="1"/>
  <c r="L44" i="15"/>
  <c r="K44" i="15"/>
  <c r="K46" i="15" s="1"/>
  <c r="J44" i="15"/>
  <c r="I44" i="15"/>
  <c r="I46" i="15" s="1"/>
  <c r="H44" i="15"/>
  <c r="G44" i="15"/>
  <c r="G46" i="15" s="1"/>
  <c r="F44" i="15"/>
  <c r="F46" i="15" s="1"/>
  <c r="D44" i="15"/>
  <c r="D46" i="15" s="1"/>
  <c r="C44" i="15"/>
  <c r="E44" i="15" s="1"/>
  <c r="S43" i="15"/>
  <c r="T43" i="15" s="1"/>
  <c r="E43" i="15"/>
  <c r="S42" i="15"/>
  <c r="T42" i="15" s="1"/>
  <c r="E42" i="15"/>
  <c r="T41" i="15"/>
  <c r="S41" i="15"/>
  <c r="E41" i="15"/>
  <c r="S40" i="15"/>
  <c r="T40" i="15" s="1"/>
  <c r="U40" i="15" s="1"/>
  <c r="E40" i="15"/>
  <c r="S39" i="15"/>
  <c r="T39" i="15" s="1"/>
  <c r="E39" i="15"/>
  <c r="S38" i="15"/>
  <c r="T38" i="15" s="1"/>
  <c r="U38" i="15" s="1"/>
  <c r="E38" i="15"/>
  <c r="S37" i="15"/>
  <c r="T37" i="15" s="1"/>
  <c r="E37" i="15"/>
  <c r="S36" i="15"/>
  <c r="T36" i="15" s="1"/>
  <c r="U36" i="15" s="1"/>
  <c r="E36" i="15"/>
  <c r="S35" i="15"/>
  <c r="T35" i="15" s="1"/>
  <c r="E35" i="15"/>
  <c r="S34" i="15"/>
  <c r="T34" i="15" s="1"/>
  <c r="U34" i="15" s="1"/>
  <c r="E34" i="15"/>
  <c r="S33" i="15"/>
  <c r="E33" i="15"/>
  <c r="T33" i="15" s="1"/>
  <c r="S32" i="15"/>
  <c r="T32" i="15" s="1"/>
  <c r="U32" i="15" s="1"/>
  <c r="E32" i="15"/>
  <c r="S31" i="15"/>
  <c r="T31" i="15" s="1"/>
  <c r="E31" i="15"/>
  <c r="S30" i="15"/>
  <c r="T30" i="15" s="1"/>
  <c r="E30" i="15"/>
  <c r="S29" i="15"/>
  <c r="E29" i="15"/>
  <c r="S28" i="15"/>
  <c r="E28" i="15"/>
  <c r="S27" i="15"/>
  <c r="T27" i="15" s="1"/>
  <c r="E27" i="15"/>
  <c r="S26" i="15"/>
  <c r="T26" i="15" s="1"/>
  <c r="E26" i="15"/>
  <c r="T25" i="15"/>
  <c r="S25" i="15"/>
  <c r="E25" i="15"/>
  <c r="S24" i="15"/>
  <c r="T24" i="15" s="1"/>
  <c r="U24" i="15" s="1"/>
  <c r="E24" i="15"/>
  <c r="S23" i="15"/>
  <c r="T23" i="15" s="1"/>
  <c r="E23" i="15"/>
  <c r="S22" i="15"/>
  <c r="T22" i="15" s="1"/>
  <c r="U22" i="15" s="1"/>
  <c r="E22" i="15"/>
  <c r="S21" i="15"/>
  <c r="E21" i="15"/>
  <c r="S20" i="15"/>
  <c r="E20" i="15"/>
  <c r="S19" i="15"/>
  <c r="T19" i="15" s="1"/>
  <c r="E19" i="15"/>
  <c r="S18" i="15"/>
  <c r="T18" i="15" s="1"/>
  <c r="U18" i="15" s="1"/>
  <c r="E18" i="15"/>
  <c r="S17" i="15"/>
  <c r="E17" i="15"/>
  <c r="T17" i="15" s="1"/>
  <c r="S16" i="15"/>
  <c r="T16" i="15" s="1"/>
  <c r="E16" i="15"/>
  <c r="S15" i="15"/>
  <c r="T15" i="15" s="1"/>
  <c r="E15" i="15"/>
  <c r="S14" i="15"/>
  <c r="T14" i="15" s="1"/>
  <c r="E14" i="15"/>
  <c r="S13" i="15"/>
  <c r="E13" i="15"/>
  <c r="S12" i="15"/>
  <c r="E12" i="15"/>
  <c r="S11" i="15"/>
  <c r="T11" i="15" s="1"/>
  <c r="E11" i="15"/>
  <c r="S10" i="15"/>
  <c r="T10" i="15" s="1"/>
  <c r="E10" i="15"/>
  <c r="J11" i="20" l="1"/>
  <c r="J6" i="20"/>
  <c r="L30" i="20"/>
  <c r="M30" i="20" s="1"/>
  <c r="J17" i="20"/>
  <c r="I32" i="20"/>
  <c r="I33" i="20" s="1"/>
  <c r="J16" i="20"/>
  <c r="J8" i="20"/>
  <c r="J10" i="20"/>
  <c r="J21" i="20"/>
  <c r="J29" i="20"/>
  <c r="J22" i="20"/>
  <c r="J7" i="20"/>
  <c r="J26" i="20"/>
  <c r="J9" i="20"/>
  <c r="J19" i="20"/>
  <c r="J13" i="20"/>
  <c r="J27" i="20"/>
  <c r="J28" i="20"/>
  <c r="J12" i="20"/>
  <c r="J15" i="20"/>
  <c r="J23" i="20"/>
  <c r="J20" i="20"/>
  <c r="J5" i="20"/>
  <c r="J18" i="20"/>
  <c r="J24" i="20"/>
  <c r="U16" i="15"/>
  <c r="T12" i="15"/>
  <c r="U12" i="15" s="1"/>
  <c r="T21" i="15"/>
  <c r="T28" i="15"/>
  <c r="H46" i="15"/>
  <c r="L46" i="15"/>
  <c r="S46" i="15" s="1"/>
  <c r="P46" i="15"/>
  <c r="T13" i="15"/>
  <c r="T45" i="15" s="1"/>
  <c r="T20" i="15"/>
  <c r="U20" i="15" s="1"/>
  <c r="T29" i="15"/>
  <c r="S45" i="15"/>
  <c r="U10" i="15"/>
  <c r="U14" i="15"/>
  <c r="U26" i="15"/>
  <c r="U30" i="15"/>
  <c r="U42" i="15"/>
  <c r="E46" i="15"/>
  <c r="S44" i="15"/>
  <c r="C46" i="15"/>
  <c r="T46" i="15" s="1"/>
  <c r="T44" i="15" l="1"/>
  <c r="U44" i="15" s="1"/>
  <c r="U28" i="15"/>
  <c r="R14" i="10" l="1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S13" i="10"/>
  <c r="S14" i="10" s="1"/>
  <c r="S12" i="10"/>
  <c r="O11" i="10"/>
  <c r="M11" i="10"/>
  <c r="L11" i="10"/>
  <c r="I11" i="10"/>
  <c r="H11" i="10"/>
  <c r="G11" i="10"/>
  <c r="F11" i="10"/>
  <c r="E11" i="10"/>
  <c r="D11" i="10"/>
  <c r="C11" i="10"/>
  <c r="S10" i="10"/>
  <c r="S9" i="10"/>
  <c r="K8" i="10"/>
  <c r="R7" i="10"/>
  <c r="Q7" i="10"/>
  <c r="P7" i="10"/>
  <c r="O7" i="10"/>
  <c r="O8" i="10" s="1"/>
  <c r="N7" i="10"/>
  <c r="M7" i="10"/>
  <c r="L7" i="10"/>
  <c r="K7" i="10"/>
  <c r="J7" i="10"/>
  <c r="I7" i="10"/>
  <c r="H7" i="10"/>
  <c r="G7" i="10"/>
  <c r="G8" i="10" s="1"/>
  <c r="F7" i="10"/>
  <c r="E7" i="10"/>
  <c r="D7" i="10"/>
  <c r="C7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I8" i="10" l="1"/>
  <c r="F8" i="10"/>
  <c r="J8" i="10"/>
  <c r="N8" i="10"/>
  <c r="R8" i="10"/>
  <c r="E8" i="10"/>
  <c r="Q8" i="10"/>
  <c r="S6" i="10"/>
  <c r="S7" i="10"/>
  <c r="C8" i="10"/>
  <c r="S11" i="10"/>
  <c r="M8" i="10"/>
  <c r="D8" i="10"/>
  <c r="H8" i="10"/>
  <c r="L8" i="10"/>
  <c r="P8" i="10"/>
  <c r="H35" i="12"/>
  <c r="H34" i="12"/>
  <c r="S8" i="10" l="1"/>
</calcChain>
</file>

<file path=xl/sharedStrings.xml><?xml version="1.0" encoding="utf-8"?>
<sst xmlns="http://schemas.openxmlformats.org/spreadsheetml/2006/main" count="397" uniqueCount="232">
  <si>
    <t>年齢別</t>
    <rPh sb="0" eb="2">
      <t>ネンレイ</t>
    </rPh>
    <rPh sb="2" eb="3">
      <t>ベツ</t>
    </rPh>
    <phoneticPr fontId="3"/>
  </si>
  <si>
    <t>男女別</t>
    <rPh sb="0" eb="3">
      <t>ダンジョベツ</t>
    </rPh>
    <phoneticPr fontId="3"/>
  </si>
  <si>
    <t>総合計</t>
    <rPh sb="0" eb="3">
      <t>ソウゴウケイ</t>
    </rPh>
    <phoneticPr fontId="3"/>
  </si>
  <si>
    <t>小　計</t>
    <rPh sb="0" eb="3">
      <t>ショウケイ</t>
    </rPh>
    <phoneticPr fontId="3"/>
  </si>
  <si>
    <t>年別</t>
    <rPh sb="0" eb="2">
      <t>ネンベツ</t>
    </rPh>
    <phoneticPr fontId="3"/>
  </si>
  <si>
    <t>合　 計</t>
    <rPh sb="0" eb="4">
      <t>ゴウケイ</t>
    </rPh>
    <phoneticPr fontId="3"/>
  </si>
  <si>
    <t>福井市</t>
    <rPh sb="0" eb="3">
      <t>フクイシ</t>
    </rPh>
    <phoneticPr fontId="3"/>
  </si>
  <si>
    <t>敦賀市</t>
    <rPh sb="0" eb="3">
      <t>ツルガシ</t>
    </rPh>
    <phoneticPr fontId="3"/>
  </si>
  <si>
    <t>小浜市</t>
    <rPh sb="0" eb="3">
      <t>オバマシ</t>
    </rPh>
    <phoneticPr fontId="3"/>
  </si>
  <si>
    <t>大野市</t>
    <rPh sb="0" eb="3">
      <t>オオノシ</t>
    </rPh>
    <phoneticPr fontId="3"/>
  </si>
  <si>
    <t>勝山市</t>
    <rPh sb="0" eb="3">
      <t>カツヤマシ</t>
    </rPh>
    <phoneticPr fontId="3"/>
  </si>
  <si>
    <t>鯖江市</t>
    <rPh sb="0" eb="3">
      <t>サバエシ</t>
    </rPh>
    <phoneticPr fontId="3"/>
  </si>
  <si>
    <t>あわら市</t>
    <rPh sb="3" eb="4">
      <t>シ</t>
    </rPh>
    <phoneticPr fontId="3"/>
  </si>
  <si>
    <t>越前市</t>
    <rPh sb="0" eb="2">
      <t>エチゼン</t>
    </rPh>
    <rPh sb="2" eb="3">
      <t>シ</t>
    </rPh>
    <phoneticPr fontId="3"/>
  </si>
  <si>
    <t>坂井市</t>
    <rPh sb="0" eb="2">
      <t>サカイ</t>
    </rPh>
    <rPh sb="2" eb="3">
      <t>シ</t>
    </rPh>
    <phoneticPr fontId="3"/>
  </si>
  <si>
    <t>永平寺町</t>
    <rPh sb="0" eb="4">
      <t>エイヘイジチョウ</t>
    </rPh>
    <phoneticPr fontId="3"/>
  </si>
  <si>
    <t>池田町</t>
    <rPh sb="0" eb="3">
      <t>イケダチョウ</t>
    </rPh>
    <phoneticPr fontId="3"/>
  </si>
  <si>
    <t>南越前町</t>
    <rPh sb="0" eb="1">
      <t>ミナミ</t>
    </rPh>
    <rPh sb="1" eb="4">
      <t>エチゼンチョウ</t>
    </rPh>
    <phoneticPr fontId="3"/>
  </si>
  <si>
    <t>越前町</t>
    <rPh sb="0" eb="3">
      <t>エチゼンチョウ</t>
    </rPh>
    <phoneticPr fontId="3"/>
  </si>
  <si>
    <t>美浜町</t>
    <rPh sb="0" eb="3">
      <t>ミハマチョウ</t>
    </rPh>
    <phoneticPr fontId="3"/>
  </si>
  <si>
    <t>高浜町</t>
    <rPh sb="0" eb="3">
      <t>タカハマチョウ</t>
    </rPh>
    <phoneticPr fontId="3"/>
  </si>
  <si>
    <t>おおい町</t>
    <rPh sb="3" eb="4">
      <t>マチ</t>
    </rPh>
    <phoneticPr fontId="3"/>
  </si>
  <si>
    <t>若狭町</t>
    <rPh sb="0" eb="2">
      <t>ワカサ</t>
    </rPh>
    <rPh sb="2" eb="3">
      <t>チョウ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</si>
  <si>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</si>
  <si>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</si>
  <si>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合計</t>
    <rPh sb="0" eb="2">
      <t>ゴウケイ</t>
    </rPh>
    <phoneticPr fontId="3"/>
  </si>
  <si>
    <t>総合計</t>
    <rPh sb="0" eb="1">
      <t>ソウ</t>
    </rPh>
    <rPh sb="1" eb="3">
      <t>ゴウケイ</t>
    </rPh>
    <phoneticPr fontId="3"/>
  </si>
  <si>
    <t>男女別</t>
    <rPh sb="0" eb="2">
      <t>ダンジョ</t>
    </rPh>
    <rPh sb="2" eb="3">
      <t>ベツ</t>
    </rPh>
    <phoneticPr fontId="3"/>
  </si>
  <si>
    <t>市町</t>
    <rPh sb="0" eb="2">
      <t>シチョウ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</si>
  <si>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</si>
  <si>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</si>
  <si>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</si>
  <si>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免許保有者数</t>
    <rPh sb="0" eb="2">
      <t>メンキョ</t>
    </rPh>
    <rPh sb="2" eb="5">
      <t>ホユウシャ</t>
    </rPh>
    <rPh sb="5" eb="6">
      <t>スウ</t>
    </rPh>
    <phoneticPr fontId="3"/>
  </si>
  <si>
    <t>若　　　　者</t>
    <rPh sb="0" eb="1">
      <t>ワカ</t>
    </rPh>
    <rPh sb="5" eb="6">
      <t>シャ</t>
    </rPh>
    <phoneticPr fontId="3"/>
  </si>
  <si>
    <t>高　　  　齢    　　者</t>
    <rPh sb="0" eb="1">
      <t>タカ</t>
    </rPh>
    <rPh sb="6" eb="7">
      <t>ヨワイ</t>
    </rPh>
    <rPh sb="13" eb="14">
      <t>シャ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</si>
  <si>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</si>
  <si>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</si>
  <si>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</si>
  <si>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</si>
  <si>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坂井市</t>
    <rPh sb="0" eb="3">
      <t>サカイシ</t>
    </rPh>
    <phoneticPr fontId="3"/>
  </si>
  <si>
    <t>鯖江市</t>
    <rPh sb="0" eb="2">
      <t>サバエ</t>
    </rPh>
    <rPh sb="2" eb="3">
      <t>シ</t>
    </rPh>
    <phoneticPr fontId="3"/>
  </si>
  <si>
    <t>池田町</t>
    <rPh sb="0" eb="2">
      <t>イケダ</t>
    </rPh>
    <rPh sb="2" eb="3">
      <t>チョウ</t>
    </rPh>
    <phoneticPr fontId="3"/>
  </si>
  <si>
    <t>若狭町</t>
    <rPh sb="0" eb="3">
      <t>ワカサチョウ</t>
    </rPh>
    <phoneticPr fontId="3"/>
  </si>
  <si>
    <t>おおい町</t>
    <rPh sb="3" eb="4">
      <t>チョウ</t>
    </rPh>
    <phoneticPr fontId="3"/>
  </si>
  <si>
    <t>高浜町</t>
    <rPh sb="0" eb="2">
      <t>タカハマ</t>
    </rPh>
    <rPh sb="2" eb="3">
      <t>チョウ</t>
    </rPh>
    <phoneticPr fontId="3"/>
  </si>
  <si>
    <t>福井県</t>
    <rPh sb="0" eb="3">
      <t>フクイケン</t>
    </rPh>
    <phoneticPr fontId="3"/>
  </si>
  <si>
    <t>65歳以上</t>
    <rPh sb="2" eb="3">
      <t>サイ</t>
    </rPh>
    <rPh sb="3" eb="5">
      <t>イジョウ</t>
    </rPh>
    <phoneticPr fontId="3"/>
  </si>
  <si>
    <t>平成30年</t>
    <rPh sb="0" eb="2">
      <t>ヘイセイ</t>
    </rPh>
    <rPh sb="4" eb="5">
      <t>ネン</t>
    </rPh>
    <phoneticPr fontId="3"/>
  </si>
  <si>
    <t>25～29</t>
    <phoneticPr fontId="3"/>
  </si>
  <si>
    <t>30～39</t>
    <phoneticPr fontId="3"/>
  </si>
  <si>
    <t>40～49</t>
    <phoneticPr fontId="3"/>
  </si>
  <si>
    <t>50～59</t>
    <phoneticPr fontId="3"/>
  </si>
  <si>
    <t>60～64</t>
    <phoneticPr fontId="3"/>
  </si>
  <si>
    <t>16～19</t>
    <phoneticPr fontId="3"/>
  </si>
  <si>
    <t>20～24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</si>
  <si>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</si>
  <si>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</si>
  <si>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</si>
  <si>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</si>
  <si>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</si>
  <si>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</si>
  <si>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</si>
  <si>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3"/>
  </si>
  <si>
    <t>令和２年</t>
    <rPh sb="0" eb="1">
      <t>レイ</t>
    </rPh>
    <rPh sb="1" eb="2">
      <t>ワ</t>
    </rPh>
    <rPh sb="3" eb="4">
      <t>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</si>
  <si>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</si>
  <si>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100～104</t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</si>
  <si>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</si>
  <si>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運転免許保有者数の年別推移</t>
    <rPh sb="0" eb="2">
      <t>ウンテン</t>
    </rPh>
    <rPh sb="2" eb="4">
      <t>メンキョ</t>
    </rPh>
    <rPh sb="4" eb="7">
      <t>ホユウシャ</t>
    </rPh>
    <rPh sb="7" eb="8">
      <t>スウ</t>
    </rPh>
    <rPh sb="9" eb="11">
      <t>ネンベツ</t>
    </rPh>
    <rPh sb="11" eb="13">
      <t>スイイ</t>
    </rPh>
    <phoneticPr fontId="3"/>
  </si>
  <si>
    <t xml:space="preserve">運転免許自主返納者数の年別・市町別推移  </t>
    <rPh sb="0" eb="2">
      <t>ウンテン</t>
    </rPh>
    <rPh sb="2" eb="4">
      <t>メンキョ</t>
    </rPh>
    <rPh sb="4" eb="6">
      <t>ジシュ</t>
    </rPh>
    <rPh sb="6" eb="8">
      <t>ヘンノウ</t>
    </rPh>
    <rPh sb="8" eb="9">
      <t>シャ</t>
    </rPh>
    <rPh sb="9" eb="10">
      <t>スウ</t>
    </rPh>
    <rPh sb="11" eb="13">
      <t>ネンベツ</t>
    </rPh>
    <rPh sb="14" eb="15">
      <t>シ</t>
    </rPh>
    <rPh sb="15" eb="16">
      <t>マチ</t>
    </rPh>
    <rPh sb="16" eb="17">
      <t>ベツ</t>
    </rPh>
    <rPh sb="17" eb="19">
      <t>スイイ</t>
    </rPh>
    <phoneticPr fontId="3"/>
  </si>
  <si>
    <t>運転免許試験等の実施状況</t>
    <phoneticPr fontId="9"/>
  </si>
  <si>
    <t>免許種別毎の受験・合格の状況</t>
    <phoneticPr fontId="9"/>
  </si>
  <si>
    <t>種別</t>
    <phoneticPr fontId="9"/>
  </si>
  <si>
    <t>第　一　種</t>
    <phoneticPr fontId="9"/>
  </si>
  <si>
    <t>第　二　種</t>
    <rPh sb="0" eb="1">
      <t>ダイ</t>
    </rPh>
    <rPh sb="2" eb="3">
      <t>ニ</t>
    </rPh>
    <rPh sb="4" eb="5">
      <t>タネ</t>
    </rPh>
    <phoneticPr fontId="9"/>
  </si>
  <si>
    <t>総　数</t>
    <rPh sb="0" eb="1">
      <t>フサ</t>
    </rPh>
    <rPh sb="2" eb="3">
      <t>カズ</t>
    </rPh>
    <phoneticPr fontId="9"/>
  </si>
  <si>
    <t>区分</t>
    <phoneticPr fontId="9"/>
  </si>
  <si>
    <t>大型</t>
    <phoneticPr fontId="9"/>
  </si>
  <si>
    <t>中型</t>
    <rPh sb="0" eb="2">
      <t>チュウガタ</t>
    </rPh>
    <phoneticPr fontId="9"/>
  </si>
  <si>
    <t>準中型</t>
    <rPh sb="0" eb="1">
      <t>ジュン</t>
    </rPh>
    <rPh sb="1" eb="3">
      <t>チュウガタ</t>
    </rPh>
    <phoneticPr fontId="9"/>
  </si>
  <si>
    <t>普通</t>
    <phoneticPr fontId="9"/>
  </si>
  <si>
    <t>大特</t>
    <phoneticPr fontId="9"/>
  </si>
  <si>
    <t>けん引</t>
    <phoneticPr fontId="9"/>
  </si>
  <si>
    <t>自ニ</t>
    <rPh sb="0" eb="1">
      <t>ジ</t>
    </rPh>
    <phoneticPr fontId="9"/>
  </si>
  <si>
    <t>小特</t>
    <phoneticPr fontId="9"/>
  </si>
  <si>
    <t>原付</t>
    <phoneticPr fontId="9"/>
  </si>
  <si>
    <t>審査</t>
    <phoneticPr fontId="9"/>
  </si>
  <si>
    <t xml:space="preserve"> 一</t>
  </si>
  <si>
    <t>受験者</t>
    <phoneticPr fontId="9"/>
  </si>
  <si>
    <t>合格者</t>
    <phoneticPr fontId="9"/>
  </si>
  <si>
    <t xml:space="preserve"> 般</t>
  </si>
  <si>
    <t>合格率</t>
    <phoneticPr fontId="9"/>
  </si>
  <si>
    <t xml:space="preserve"> 教</t>
  </si>
  <si>
    <t xml:space="preserve"> 卒</t>
  </si>
  <si>
    <t xml:space="preserve"> 合</t>
  </si>
  <si>
    <t xml:space="preserve"> 計</t>
  </si>
  <si>
    <t>免許種別合格率の年間推移</t>
  </si>
  <si>
    <t>（第１種)</t>
  </si>
  <si>
    <t xml:space="preserve">  (第２種)</t>
  </si>
  <si>
    <t>年　別　</t>
  </si>
  <si>
    <t>平成３０年</t>
  </si>
  <si>
    <t>令和元年</t>
  </si>
  <si>
    <t>令和２年</t>
  </si>
  <si>
    <t>令和３年</t>
  </si>
  <si>
    <t>区　分</t>
    <phoneticPr fontId="9"/>
  </si>
  <si>
    <t>大型</t>
  </si>
  <si>
    <t>受験者</t>
  </si>
  <si>
    <t>合格者</t>
  </si>
  <si>
    <t>合格率</t>
  </si>
  <si>
    <t>中型</t>
  </si>
  <si>
    <t>第</t>
  </si>
  <si>
    <t>準中型</t>
  </si>
  <si>
    <t>普通</t>
  </si>
  <si>
    <t>二</t>
  </si>
  <si>
    <t>大特</t>
  </si>
  <si>
    <t>種</t>
  </si>
  <si>
    <t>けん引</t>
  </si>
  <si>
    <t>審査</t>
  </si>
  <si>
    <t>一</t>
  </si>
  <si>
    <t>自ニ</t>
  </si>
  <si>
    <t>小特</t>
  </si>
  <si>
    <t>原付</t>
  </si>
  <si>
    <t>行政処分の実施状況</t>
    <rPh sb="0" eb="4">
      <t>ギョウセイショブン</t>
    </rPh>
    <rPh sb="5" eb="7">
      <t>ジッシ</t>
    </rPh>
    <rPh sb="7" eb="9">
      <t>ジョウキョウ</t>
    </rPh>
    <phoneticPr fontId="3"/>
  </si>
  <si>
    <t xml:space="preserve"> </t>
    <phoneticPr fontId="3"/>
  </si>
  <si>
    <t>　行政処分執行件数の年別推移</t>
    <rPh sb="1" eb="5">
      <t>ギョウセイショブン</t>
    </rPh>
    <rPh sb="5" eb="7">
      <t>シッコウ</t>
    </rPh>
    <rPh sb="7" eb="9">
      <t>ケンスウ</t>
    </rPh>
    <rPh sb="10" eb="12">
      <t>ネンベツ</t>
    </rPh>
    <rPh sb="12" eb="14">
      <t>スイイ</t>
    </rPh>
    <phoneticPr fontId="3"/>
  </si>
  <si>
    <t>区分</t>
    <rPh sb="0" eb="2">
      <t>クブン</t>
    </rPh>
    <phoneticPr fontId="3"/>
  </si>
  <si>
    <t>取消</t>
    <rPh sb="0" eb="2">
      <t>トリケシ</t>
    </rPh>
    <phoneticPr fontId="3"/>
  </si>
  <si>
    <t>停止</t>
    <rPh sb="0" eb="2">
      <t>テイシ</t>
    </rPh>
    <phoneticPr fontId="3"/>
  </si>
  <si>
    <t>長期</t>
    <rPh sb="0" eb="2">
      <t>チョウキ</t>
    </rPh>
    <phoneticPr fontId="3"/>
  </si>
  <si>
    <t>中期</t>
    <rPh sb="0" eb="2">
      <t>チュウキ</t>
    </rPh>
    <phoneticPr fontId="3"/>
  </si>
  <si>
    <t>短期</t>
    <rPh sb="0" eb="2">
      <t>タンキ</t>
    </rPh>
    <phoneticPr fontId="3"/>
  </si>
  <si>
    <t>小計</t>
    <rPh sb="0" eb="2">
      <t>ショウケイ</t>
    </rPh>
    <phoneticPr fontId="3"/>
  </si>
  <si>
    <t>令元</t>
    <rPh sb="0" eb="1">
      <t>レイ</t>
    </rPh>
    <rPh sb="1" eb="2">
      <t>ガン</t>
    </rPh>
    <phoneticPr fontId="3"/>
  </si>
  <si>
    <t>区　分</t>
    <rPh sb="0" eb="1">
      <t>ク</t>
    </rPh>
    <rPh sb="2" eb="3">
      <t>ブン</t>
    </rPh>
    <phoneticPr fontId="3"/>
  </si>
  <si>
    <t>増減数</t>
    <rPh sb="0" eb="3">
      <t>ゾウゲンスウ</t>
    </rPh>
    <phoneticPr fontId="3"/>
  </si>
  <si>
    <t>署　別</t>
    <rPh sb="0" eb="1">
      <t>ショ</t>
    </rPh>
    <rPh sb="2" eb="3">
      <t>ベツ</t>
    </rPh>
    <phoneticPr fontId="3"/>
  </si>
  <si>
    <t>構成率(％)</t>
    <rPh sb="0" eb="3">
      <t>コウセイリツ</t>
    </rPh>
    <phoneticPr fontId="3"/>
  </si>
  <si>
    <t>増減率(%)</t>
    <rPh sb="0" eb="3">
      <t>ゾウゲンリツ</t>
    </rPh>
    <phoneticPr fontId="3"/>
  </si>
  <si>
    <t>福　　井</t>
    <rPh sb="0" eb="1">
      <t>フク</t>
    </rPh>
    <rPh sb="3" eb="4">
      <t>イ</t>
    </rPh>
    <phoneticPr fontId="3"/>
  </si>
  <si>
    <t>福井南</t>
    <rPh sb="0" eb="3">
      <t>フクイミナミ</t>
    </rPh>
    <phoneticPr fontId="3"/>
  </si>
  <si>
    <t>大　　野</t>
    <rPh sb="0" eb="1">
      <t>ダイ</t>
    </rPh>
    <rPh sb="3" eb="4">
      <t>ノ</t>
    </rPh>
    <phoneticPr fontId="3"/>
  </si>
  <si>
    <t>勝　　山</t>
    <rPh sb="0" eb="1">
      <t>カチ</t>
    </rPh>
    <rPh sb="3" eb="4">
      <t>ヤマ</t>
    </rPh>
    <phoneticPr fontId="3"/>
  </si>
  <si>
    <t>あわら</t>
    <phoneticPr fontId="3"/>
  </si>
  <si>
    <t>坂　　井</t>
    <rPh sb="0" eb="1">
      <t>サカ</t>
    </rPh>
    <rPh sb="3" eb="4">
      <t>セイ</t>
    </rPh>
    <phoneticPr fontId="3"/>
  </si>
  <si>
    <t>坂井西</t>
    <rPh sb="0" eb="2">
      <t>サカイ</t>
    </rPh>
    <rPh sb="2" eb="3">
      <t>ニシ</t>
    </rPh>
    <phoneticPr fontId="3"/>
  </si>
  <si>
    <t>鯖　　江</t>
    <rPh sb="0" eb="1">
      <t>サバ</t>
    </rPh>
    <rPh sb="3" eb="4">
      <t>エ</t>
    </rPh>
    <phoneticPr fontId="3"/>
  </si>
  <si>
    <t>越 　　前</t>
    <rPh sb="0" eb="1">
      <t>コシ</t>
    </rPh>
    <rPh sb="4" eb="5">
      <t>マエ</t>
    </rPh>
    <phoneticPr fontId="3"/>
  </si>
  <si>
    <t>敦　　賀</t>
    <rPh sb="0" eb="1">
      <t>アツシ</t>
    </rPh>
    <rPh sb="3" eb="4">
      <t>ガ</t>
    </rPh>
    <phoneticPr fontId="3"/>
  </si>
  <si>
    <t>小　　浜</t>
    <rPh sb="0" eb="1">
      <t>ショウ</t>
    </rPh>
    <rPh sb="3" eb="4">
      <t>ハマ</t>
    </rPh>
    <phoneticPr fontId="3"/>
  </si>
  <si>
    <t>その他</t>
    <rPh sb="2" eb="3">
      <t>タ</t>
    </rPh>
    <phoneticPr fontId="3"/>
  </si>
  <si>
    <t>合　　計</t>
    <rPh sb="0" eb="1">
      <t>ゴウ</t>
    </rPh>
    <rPh sb="3" eb="4">
      <t>ケイ</t>
    </rPh>
    <phoneticPr fontId="3"/>
  </si>
  <si>
    <t>構成率(%)</t>
    <rPh sb="0" eb="3">
      <t>コウセイリツ</t>
    </rPh>
    <phoneticPr fontId="3"/>
  </si>
  <si>
    <t>注　(2)の表における「その他」は、福井県公安委員会で処分決定後、被処分者が転居したことにより、
　転居先の他都道府県公安委員会に処分依頼し処分した件数である。</t>
    <rPh sb="0" eb="1">
      <t>チュウ</t>
    </rPh>
    <rPh sb="6" eb="7">
      <t>ヒョウ</t>
    </rPh>
    <rPh sb="14" eb="15">
      <t>タ</t>
    </rPh>
    <rPh sb="18" eb="21">
      <t>フクイケン</t>
    </rPh>
    <rPh sb="21" eb="23">
      <t>コウアン</t>
    </rPh>
    <rPh sb="23" eb="26">
      <t>イインカイ</t>
    </rPh>
    <rPh sb="27" eb="29">
      <t>ショブン</t>
    </rPh>
    <rPh sb="29" eb="31">
      <t>ケッテイ</t>
    </rPh>
    <rPh sb="31" eb="32">
      <t>ゴ</t>
    </rPh>
    <rPh sb="33" eb="34">
      <t>ヒ</t>
    </rPh>
    <rPh sb="34" eb="37">
      <t>ショブンシャ</t>
    </rPh>
    <rPh sb="38" eb="40">
      <t>テンキョ</t>
    </rPh>
    <rPh sb="50" eb="52">
      <t>テンキョ</t>
    </rPh>
    <rPh sb="52" eb="53">
      <t>サキ</t>
    </rPh>
    <rPh sb="54" eb="55">
      <t>タ</t>
    </rPh>
    <rPh sb="55" eb="59">
      <t>トドウフケン</t>
    </rPh>
    <rPh sb="59" eb="61">
      <t>コウアン</t>
    </rPh>
    <rPh sb="61" eb="63">
      <t>イイン</t>
    </rPh>
    <rPh sb="63" eb="64">
      <t>カイ</t>
    </rPh>
    <rPh sb="65" eb="67">
      <t>ショブン</t>
    </rPh>
    <rPh sb="67" eb="69">
      <t>イライ</t>
    </rPh>
    <rPh sb="70" eb="72">
      <t>ショブン</t>
    </rPh>
    <rPh sb="74" eb="76">
      <t>ケンスウ</t>
    </rPh>
    <phoneticPr fontId="3"/>
  </si>
  <si>
    <t>態様別行政処分実施状況</t>
    <rPh sb="0" eb="2">
      <t>タイヨウ</t>
    </rPh>
    <rPh sb="2" eb="3">
      <t>ベツ</t>
    </rPh>
    <rPh sb="3" eb="5">
      <t>ギョウセイ</t>
    </rPh>
    <rPh sb="5" eb="7">
      <t>ショブン</t>
    </rPh>
    <rPh sb="7" eb="9">
      <t>ジッシ</t>
    </rPh>
    <rPh sb="9" eb="11">
      <t>ジョウキョウ</t>
    </rPh>
    <phoneticPr fontId="3"/>
  </si>
  <si>
    <t>処分別</t>
    <rPh sb="0" eb="3">
      <t>ショブンベツ</t>
    </rPh>
    <phoneticPr fontId="3"/>
  </si>
  <si>
    <t>令和</t>
    <rPh sb="0" eb="2">
      <t>レイワ</t>
    </rPh>
    <phoneticPr fontId="3"/>
  </si>
  <si>
    <t>事故</t>
    <rPh sb="0" eb="2">
      <t>ジコ</t>
    </rPh>
    <phoneticPr fontId="3"/>
  </si>
  <si>
    <t>死亡</t>
    <rPh sb="0" eb="2">
      <t>シボウ</t>
    </rPh>
    <phoneticPr fontId="3"/>
  </si>
  <si>
    <t>傷害</t>
    <rPh sb="0" eb="1">
      <t>キズ</t>
    </rPh>
    <rPh sb="1" eb="2">
      <t>ショウガイ</t>
    </rPh>
    <phoneticPr fontId="3"/>
  </si>
  <si>
    <t>物損</t>
    <rPh sb="0" eb="1">
      <t>ブツ</t>
    </rPh>
    <rPh sb="1" eb="2">
      <t>ソン</t>
    </rPh>
    <phoneticPr fontId="3"/>
  </si>
  <si>
    <t>計</t>
    <rPh sb="0" eb="1">
      <t>ケイ</t>
    </rPh>
    <phoneticPr fontId="3"/>
  </si>
  <si>
    <t>法令違反</t>
    <rPh sb="0" eb="4">
      <t>ホウレイイハン</t>
    </rPh>
    <phoneticPr fontId="3"/>
  </si>
  <si>
    <t>酒酔い</t>
    <rPh sb="0" eb="2">
      <t>サケヨ</t>
    </rPh>
    <phoneticPr fontId="3"/>
  </si>
  <si>
    <t>酒気帯び0.25以上</t>
    <rPh sb="0" eb="3">
      <t>シュキオ</t>
    </rPh>
    <rPh sb="8" eb="10">
      <t>イジョウ</t>
    </rPh>
    <phoneticPr fontId="3"/>
  </si>
  <si>
    <t>酒気帯び0.15以上</t>
    <rPh sb="0" eb="3">
      <t>シュキオ</t>
    </rPh>
    <rPh sb="8" eb="10">
      <t>イジョウ</t>
    </rPh>
    <phoneticPr fontId="3"/>
  </si>
  <si>
    <t>無免許</t>
    <rPh sb="0" eb="3">
      <t>ムメンキョ</t>
    </rPh>
    <phoneticPr fontId="3"/>
  </si>
  <si>
    <t>速度</t>
    <rPh sb="0" eb="2">
      <t>ソクド</t>
    </rPh>
    <phoneticPr fontId="3"/>
  </si>
  <si>
    <t>信号</t>
    <rPh sb="0" eb="2">
      <t>シンゴウ</t>
    </rPh>
    <phoneticPr fontId="3"/>
  </si>
  <si>
    <t>通禁</t>
    <rPh sb="0" eb="1">
      <t>ツウ</t>
    </rPh>
    <rPh sb="1" eb="2">
      <t>キン</t>
    </rPh>
    <phoneticPr fontId="3"/>
  </si>
  <si>
    <t>追越し</t>
    <rPh sb="0" eb="2">
      <t>オイコ</t>
    </rPh>
    <phoneticPr fontId="3"/>
  </si>
  <si>
    <t>－</t>
    <phoneticPr fontId="3"/>
  </si>
  <si>
    <t>踏切</t>
    <rPh sb="0" eb="2">
      <t>フミキリ</t>
    </rPh>
    <phoneticPr fontId="3"/>
  </si>
  <si>
    <t>徐行</t>
    <rPh sb="0" eb="2">
      <t>ジョコウ</t>
    </rPh>
    <phoneticPr fontId="3"/>
  </si>
  <si>
    <t>一時停止</t>
    <rPh sb="0" eb="4">
      <t>イチジテイシ</t>
    </rPh>
    <phoneticPr fontId="3"/>
  </si>
  <si>
    <t>歩行者保護</t>
    <rPh sb="0" eb="5">
      <t>ホコウシャホゴ</t>
    </rPh>
    <phoneticPr fontId="3"/>
  </si>
  <si>
    <t>整備不良</t>
    <rPh sb="0" eb="4">
      <t>セイビフリョウ</t>
    </rPh>
    <phoneticPr fontId="3"/>
  </si>
  <si>
    <t>通行区分</t>
    <rPh sb="0" eb="2">
      <t>ツウコウ</t>
    </rPh>
    <rPh sb="2" eb="4">
      <t>クブン</t>
    </rPh>
    <phoneticPr fontId="3"/>
  </si>
  <si>
    <t>右左折</t>
    <rPh sb="0" eb="1">
      <t>ミギ</t>
    </rPh>
    <rPh sb="1" eb="2">
      <t>サ</t>
    </rPh>
    <rPh sb="2" eb="3">
      <t>オリ</t>
    </rPh>
    <phoneticPr fontId="3"/>
  </si>
  <si>
    <t>危険性帯有</t>
    <rPh sb="0" eb="3">
      <t>キケンセイ</t>
    </rPh>
    <rPh sb="3" eb="4">
      <t>オビ</t>
    </rPh>
    <rPh sb="4" eb="5">
      <t>ユウ</t>
    </rPh>
    <phoneticPr fontId="3"/>
  </si>
  <si>
    <t>唆し</t>
    <rPh sb="0" eb="1">
      <t>ソソノカ</t>
    </rPh>
    <phoneticPr fontId="3"/>
  </si>
  <si>
    <t>前年</t>
    <rPh sb="0" eb="2">
      <t>ゼンネン</t>
    </rPh>
    <phoneticPr fontId="3"/>
  </si>
  <si>
    <t>対比</t>
    <rPh sb="0" eb="2">
      <t>タイヒ</t>
    </rPh>
    <phoneticPr fontId="3"/>
  </si>
  <si>
    <t>注　区分の各項目は、処分の対象となった最終の事故・違反等を示す。</t>
    <rPh sb="0" eb="1">
      <t>チュウ</t>
    </rPh>
    <rPh sb="2" eb="4">
      <t>クブン</t>
    </rPh>
    <rPh sb="5" eb="6">
      <t>カク</t>
    </rPh>
    <rPh sb="6" eb="8">
      <t>コウモク</t>
    </rPh>
    <rPh sb="10" eb="12">
      <t>ショブン</t>
    </rPh>
    <rPh sb="13" eb="15">
      <t>タイショウ</t>
    </rPh>
    <rPh sb="19" eb="21">
      <t>サイシュウ</t>
    </rPh>
    <rPh sb="22" eb="24">
      <t>ジコ</t>
    </rPh>
    <rPh sb="25" eb="28">
      <t>イハンナド</t>
    </rPh>
    <rPh sb="29" eb="30">
      <t>シメ</t>
    </rPh>
    <phoneticPr fontId="3"/>
  </si>
  <si>
    <t>講習等の実施状況</t>
    <rPh sb="0" eb="2">
      <t>コウシュウ</t>
    </rPh>
    <rPh sb="2" eb="3">
      <t>トウ</t>
    </rPh>
    <phoneticPr fontId="24"/>
  </si>
  <si>
    <t>運転免許の更新をした高齢者数</t>
    <rPh sb="0" eb="2">
      <t>ウンテン</t>
    </rPh>
    <rPh sb="2" eb="4">
      <t>メンキョ</t>
    </rPh>
    <rPh sb="5" eb="7">
      <t>コウシン</t>
    </rPh>
    <rPh sb="10" eb="13">
      <t>コウレイシャ</t>
    </rPh>
    <rPh sb="13" eb="14">
      <t>スウ</t>
    </rPh>
    <phoneticPr fontId="26"/>
  </si>
  <si>
    <t>　うち高齢者講習</t>
    <rPh sb="3" eb="6">
      <t>コウレイシャ</t>
    </rPh>
    <rPh sb="6" eb="8">
      <t>コウシュウ</t>
    </rPh>
    <phoneticPr fontId="26"/>
  </si>
  <si>
    <t>　うち特定任意高齢者講習（簡易）</t>
    <rPh sb="3" eb="5">
      <t>トクテイ</t>
    </rPh>
    <rPh sb="5" eb="7">
      <t>ニンイ</t>
    </rPh>
    <rPh sb="7" eb="10">
      <t>コウレイシャ</t>
    </rPh>
    <rPh sb="10" eb="12">
      <t>コウシュウ</t>
    </rPh>
    <rPh sb="13" eb="15">
      <t>カンイ</t>
    </rPh>
    <phoneticPr fontId="26"/>
  </si>
  <si>
    <t>１　高齢者講習は、更新時の年齢が７０歳以上の方が受講対象となります。</t>
    <rPh sb="2" eb="5">
      <t>コウレイシャ</t>
    </rPh>
    <rPh sb="5" eb="7">
      <t>コウシュウ</t>
    </rPh>
    <rPh sb="9" eb="11">
      <t>コウシン</t>
    </rPh>
    <rPh sb="11" eb="12">
      <t>ジ</t>
    </rPh>
    <rPh sb="13" eb="15">
      <t>ネンレイ</t>
    </rPh>
    <rPh sb="18" eb="19">
      <t>サイ</t>
    </rPh>
    <rPh sb="19" eb="21">
      <t>イジョウ</t>
    </rPh>
    <rPh sb="22" eb="23">
      <t>カタ</t>
    </rPh>
    <rPh sb="24" eb="26">
      <t>ジュコウ</t>
    </rPh>
    <rPh sb="26" eb="28">
      <t>タイショウ</t>
    </rPh>
    <phoneticPr fontId="26"/>
  </si>
  <si>
    <t>２　特定任意高齢者講習（簡易）は、チャレンジ講習合格者が受講できます。</t>
    <rPh sb="2" eb="4">
      <t>トクテイ</t>
    </rPh>
    <rPh sb="4" eb="6">
      <t>ニンイ</t>
    </rPh>
    <rPh sb="6" eb="9">
      <t>コウレイシャ</t>
    </rPh>
    <rPh sb="9" eb="11">
      <t>コウシュウ</t>
    </rPh>
    <rPh sb="12" eb="14">
      <t>カンイ</t>
    </rPh>
    <rPh sb="22" eb="24">
      <t>コウシュウ</t>
    </rPh>
    <rPh sb="24" eb="27">
      <t>ゴウカクシャ</t>
    </rPh>
    <rPh sb="28" eb="30">
      <t>ジュコウ</t>
    </rPh>
    <phoneticPr fontId="26"/>
  </si>
  <si>
    <t>認知機能検査の受検者数</t>
    <rPh sb="0" eb="2">
      <t>ニンチ</t>
    </rPh>
    <rPh sb="2" eb="4">
      <t>キノウ</t>
    </rPh>
    <rPh sb="4" eb="6">
      <t>ケンサ</t>
    </rPh>
    <rPh sb="7" eb="10">
      <t>ジュケンシャ</t>
    </rPh>
    <rPh sb="10" eb="11">
      <t>スウ</t>
    </rPh>
    <phoneticPr fontId="26"/>
  </si>
  <si>
    <t>　うち第１分類</t>
    <rPh sb="3" eb="4">
      <t>ダイ</t>
    </rPh>
    <rPh sb="5" eb="7">
      <t>ブンルイ</t>
    </rPh>
    <phoneticPr fontId="26"/>
  </si>
  <si>
    <t>　うち第２分類</t>
    <rPh sb="3" eb="4">
      <t>ダイ</t>
    </rPh>
    <rPh sb="5" eb="7">
      <t>ブンルイ</t>
    </rPh>
    <phoneticPr fontId="26"/>
  </si>
  <si>
    <t>　うち第３分類</t>
    <rPh sb="3" eb="4">
      <t>ダイ</t>
    </rPh>
    <rPh sb="5" eb="7">
      <t>ブンルイ</t>
    </rPh>
    <phoneticPr fontId="26"/>
  </si>
  <si>
    <t>（注）認知機能検査の受検者数には、再受検者を含みます。</t>
    <rPh sb="1" eb="2">
      <t>チュウ</t>
    </rPh>
    <rPh sb="3" eb="5">
      <t>ニンチ</t>
    </rPh>
    <rPh sb="5" eb="7">
      <t>キノウ</t>
    </rPh>
    <rPh sb="7" eb="9">
      <t>ケンサ</t>
    </rPh>
    <rPh sb="10" eb="12">
      <t>ジュケン</t>
    </rPh>
    <rPh sb="12" eb="13">
      <t>シャ</t>
    </rPh>
    <rPh sb="13" eb="14">
      <t>スウ</t>
    </rPh>
    <rPh sb="17" eb="20">
      <t>サイジュケン</t>
    </rPh>
    <rPh sb="20" eb="21">
      <t>シャ</t>
    </rPh>
    <rPh sb="22" eb="23">
      <t>フク</t>
    </rPh>
    <phoneticPr fontId="26"/>
  </si>
  <si>
    <t>高齢者講習の受講状況（令和３年）</t>
    <rPh sb="0" eb="3">
      <t>コウレイシャ</t>
    </rPh>
    <rPh sb="3" eb="5">
      <t>コウシュウ</t>
    </rPh>
    <rPh sb="6" eb="8">
      <t>ジュコウ</t>
    </rPh>
    <rPh sb="8" eb="10">
      <t>ジョウキョウ</t>
    </rPh>
    <rPh sb="11" eb="13">
      <t>レイワ</t>
    </rPh>
    <rPh sb="14" eb="15">
      <t>ネン</t>
    </rPh>
    <phoneticPr fontId="26"/>
  </si>
  <si>
    <t>認知機能検査の実施状況（令和３年）</t>
    <rPh sb="0" eb="2">
      <t>ニンチ</t>
    </rPh>
    <rPh sb="2" eb="4">
      <t>キノウ</t>
    </rPh>
    <rPh sb="4" eb="6">
      <t>ケンサ</t>
    </rPh>
    <rPh sb="7" eb="9">
      <t>ジッシ</t>
    </rPh>
    <rPh sb="9" eb="11">
      <t>ジョウキョウ</t>
    </rPh>
    <rPh sb="12" eb="14">
      <t>レイワ</t>
    </rPh>
    <rPh sb="15" eb="16">
      <t>ネン</t>
    </rPh>
    <phoneticPr fontId="26"/>
  </si>
  <si>
    <t>　署（住居）管内別行政処分執行状況</t>
    <rPh sb="1" eb="2">
      <t>ショ</t>
    </rPh>
    <rPh sb="3" eb="5">
      <t>ジュウキョ</t>
    </rPh>
    <rPh sb="6" eb="8">
      <t>カンナイ</t>
    </rPh>
    <rPh sb="8" eb="9">
      <t>ベツ</t>
    </rPh>
    <rPh sb="9" eb="13">
      <t>ギョウセイショブン</t>
    </rPh>
    <rPh sb="13" eb="15">
      <t>シッコウ</t>
    </rPh>
    <rPh sb="15" eb="17">
      <t>ジョウキョウ</t>
    </rPh>
    <phoneticPr fontId="3"/>
  </si>
  <si>
    <t>高齢者講習の受講状況（令和４年）</t>
    <rPh sb="0" eb="3">
      <t>コウレイシャ</t>
    </rPh>
    <rPh sb="3" eb="5">
      <t>コウシュウ</t>
    </rPh>
    <rPh sb="6" eb="8">
      <t>ジュコウ</t>
    </rPh>
    <rPh sb="8" eb="10">
      <t>ジョウキョウ</t>
    </rPh>
    <rPh sb="11" eb="13">
      <t>レイワ</t>
    </rPh>
    <rPh sb="14" eb="15">
      <t>ネン</t>
    </rPh>
    <phoneticPr fontId="26"/>
  </si>
  <si>
    <t>高齢者講習</t>
    <rPh sb="0" eb="3">
      <t>コウレイシャ</t>
    </rPh>
    <rPh sb="3" eb="5">
      <t>コウシュウ</t>
    </rPh>
    <phoneticPr fontId="26"/>
  </si>
  <si>
    <t>　うち特定任意高齢者講習(簡易)</t>
    <rPh sb="3" eb="5">
      <t>トクテイ</t>
    </rPh>
    <rPh sb="5" eb="7">
      <t>ニンイ</t>
    </rPh>
    <rPh sb="7" eb="10">
      <t>コウレイシャ</t>
    </rPh>
    <rPh sb="10" eb="12">
      <t>コウシュウ</t>
    </rPh>
    <rPh sb="13" eb="15">
      <t>カンイ</t>
    </rPh>
    <phoneticPr fontId="26"/>
  </si>
  <si>
    <t>１　高齢者講習は、更新時の年齢が70歳以上の方が受講対象となります。</t>
    <rPh sb="2" eb="5">
      <t>コウレイシャ</t>
    </rPh>
    <rPh sb="5" eb="7">
      <t>コウシュウ</t>
    </rPh>
    <rPh sb="9" eb="11">
      <t>コウシン</t>
    </rPh>
    <rPh sb="11" eb="12">
      <t>ジ</t>
    </rPh>
    <rPh sb="13" eb="15">
      <t>ネンレイ</t>
    </rPh>
    <rPh sb="18" eb="19">
      <t>サイ</t>
    </rPh>
    <rPh sb="19" eb="21">
      <t>イジョウ</t>
    </rPh>
    <rPh sb="22" eb="23">
      <t>カタ</t>
    </rPh>
    <rPh sb="24" eb="26">
      <t>ジュコウ</t>
    </rPh>
    <rPh sb="26" eb="28">
      <t>タイショウ</t>
    </rPh>
    <phoneticPr fontId="26"/>
  </si>
  <si>
    <t>２　特定任意高齢者講習(簡易)は、チャレンジ講習合格者が受講できます。</t>
    <rPh sb="2" eb="4">
      <t>トクテイ</t>
    </rPh>
    <rPh sb="4" eb="6">
      <t>ニンイ</t>
    </rPh>
    <rPh sb="6" eb="9">
      <t>コウレイシャ</t>
    </rPh>
    <rPh sb="9" eb="11">
      <t>コウシュウ</t>
    </rPh>
    <rPh sb="12" eb="14">
      <t>カンイ</t>
    </rPh>
    <rPh sb="22" eb="24">
      <t>コウシュウ</t>
    </rPh>
    <rPh sb="24" eb="27">
      <t>ゴウカクシャ</t>
    </rPh>
    <rPh sb="28" eb="30">
      <t>ジュコウ</t>
    </rPh>
    <phoneticPr fontId="26"/>
  </si>
  <si>
    <t>３　チャレンジ講習及び特定任意高齢者講習(簡易)は、令和４年５月12日で終了しました。</t>
    <rPh sb="7" eb="9">
      <t>コウシュウ</t>
    </rPh>
    <rPh sb="9" eb="10">
      <t>オヨ</t>
    </rPh>
    <rPh sb="11" eb="13">
      <t>トクテイ</t>
    </rPh>
    <rPh sb="13" eb="15">
      <t>ニンイ</t>
    </rPh>
    <rPh sb="15" eb="18">
      <t>コウレイシャ</t>
    </rPh>
    <rPh sb="18" eb="20">
      <t>コウシュウ</t>
    </rPh>
    <rPh sb="21" eb="23">
      <t>カンイ</t>
    </rPh>
    <rPh sb="26" eb="28">
      <t>レイワ</t>
    </rPh>
    <rPh sb="29" eb="30">
      <t>ネン</t>
    </rPh>
    <rPh sb="31" eb="32">
      <t>ガツ</t>
    </rPh>
    <rPh sb="34" eb="35">
      <t>ニチ</t>
    </rPh>
    <rPh sb="36" eb="38">
      <t>シュウリョウ</t>
    </rPh>
    <phoneticPr fontId="3"/>
  </si>
  <si>
    <t>認知機能検査の実施状況（令和４年）</t>
    <rPh sb="0" eb="2">
      <t>ニンチ</t>
    </rPh>
    <rPh sb="2" eb="4">
      <t>キノウ</t>
    </rPh>
    <rPh sb="4" eb="6">
      <t>ケンサ</t>
    </rPh>
    <rPh sb="7" eb="9">
      <t>ジッシ</t>
    </rPh>
    <rPh sb="9" eb="11">
      <t>ジョウキョウ</t>
    </rPh>
    <rPh sb="12" eb="14">
      <t>レイワ</t>
    </rPh>
    <rPh sb="15" eb="16">
      <t>ネン</t>
    </rPh>
    <phoneticPr fontId="26"/>
  </si>
  <si>
    <t>検査区分</t>
    <phoneticPr fontId="26"/>
  </si>
  <si>
    <t>認知機能検査
受検者数</t>
    <rPh sb="7" eb="9">
      <t>ジュケン</t>
    </rPh>
    <rPh sb="9" eb="10">
      <t>シャ</t>
    </rPh>
    <rPh sb="10" eb="11">
      <t>スウ</t>
    </rPh>
    <phoneticPr fontId="3"/>
  </si>
  <si>
    <t>検　査　結　果　内　訳</t>
    <phoneticPr fontId="26"/>
  </si>
  <si>
    <t>認知症のおそれあり</t>
    <phoneticPr fontId="26"/>
  </si>
  <si>
    <t>認知機能のおとろえのおそれ</t>
    <phoneticPr fontId="26"/>
  </si>
  <si>
    <t>認知症のおそれなし</t>
    <phoneticPr fontId="26"/>
  </si>
  <si>
    <t>（旧第１分類）</t>
    <phoneticPr fontId="26"/>
  </si>
  <si>
    <t>（旧第２分類）</t>
    <phoneticPr fontId="26"/>
  </si>
  <si>
    <t>（旧第３分類）</t>
    <phoneticPr fontId="26"/>
  </si>
  <si>
    <t>旧検査</t>
    <phoneticPr fontId="26"/>
  </si>
  <si>
    <t>新検査</t>
    <phoneticPr fontId="26"/>
  </si>
  <si>
    <t>―　</t>
    <phoneticPr fontId="26"/>
  </si>
  <si>
    <t>計</t>
    <phoneticPr fontId="26"/>
  </si>
  <si>
    <t>※　受検者数には、再受検者を含みます。</t>
    <rPh sb="2" eb="4">
      <t>ジュケン</t>
    </rPh>
    <rPh sb="4" eb="5">
      <t>シャ</t>
    </rPh>
    <rPh sb="5" eb="6">
      <t>スウ</t>
    </rPh>
    <rPh sb="9" eb="12">
      <t>サイジュケン</t>
    </rPh>
    <rPh sb="12" eb="13">
      <t>シャ</t>
    </rPh>
    <rPh sb="14" eb="15">
      <t>フク</t>
    </rPh>
    <phoneticPr fontId="3"/>
  </si>
  <si>
    <t>運転技能検査の実施状況（令和４年）</t>
    <rPh sb="0" eb="2">
      <t>ウンテン</t>
    </rPh>
    <rPh sb="2" eb="4">
      <t>ギノウ</t>
    </rPh>
    <rPh sb="4" eb="6">
      <t>ケンサ</t>
    </rPh>
    <rPh sb="7" eb="9">
      <t>ジッシ</t>
    </rPh>
    <rPh sb="9" eb="11">
      <t>ジョウキョウ</t>
    </rPh>
    <rPh sb="12" eb="14">
      <t>レイワ</t>
    </rPh>
    <rPh sb="15" eb="16">
      <t>ネン</t>
    </rPh>
    <phoneticPr fontId="26"/>
  </si>
  <si>
    <t>運転技能検査
受検者数</t>
    <rPh sb="0" eb="2">
      <t>ウンテン</t>
    </rPh>
    <rPh sb="2" eb="4">
      <t>ギノウ</t>
    </rPh>
    <rPh sb="4" eb="6">
      <t>ケンサ</t>
    </rPh>
    <rPh sb="7" eb="9">
      <t>ジュケン</t>
    </rPh>
    <rPh sb="9" eb="10">
      <t>シャ</t>
    </rPh>
    <rPh sb="10" eb="11">
      <t>スウ</t>
    </rPh>
    <phoneticPr fontId="26"/>
  </si>
  <si>
    <t>検査結果内訳</t>
    <rPh sb="0" eb="2">
      <t>ケンサ</t>
    </rPh>
    <rPh sb="2" eb="4">
      <t>ケッカ</t>
    </rPh>
    <rPh sb="4" eb="6">
      <t>ウチワケ</t>
    </rPh>
    <phoneticPr fontId="26"/>
  </si>
  <si>
    <t>合格</t>
    <rPh sb="0" eb="2">
      <t>ゴウカク</t>
    </rPh>
    <phoneticPr fontId="26"/>
  </si>
  <si>
    <t>不合格</t>
    <rPh sb="0" eb="3">
      <t>フゴウカク</t>
    </rPh>
    <phoneticPr fontId="26"/>
  </si>
  <si>
    <t>合格率</t>
    <rPh sb="0" eb="3">
      <t>ゴウカクリツ</t>
    </rPh>
    <phoneticPr fontId="26"/>
  </si>
  <si>
    <t>平3</t>
    <rPh sb="0" eb="1">
      <t>ヘイ</t>
    </rPh>
    <phoneticPr fontId="3"/>
  </si>
  <si>
    <t>令和３年</t>
    <rPh sb="0" eb="2">
      <t>レイワ</t>
    </rPh>
    <rPh sb="3" eb="4">
      <t>ネン</t>
    </rPh>
    <phoneticPr fontId="3"/>
  </si>
  <si>
    <t>３年</t>
    <rPh sb="1" eb="2">
      <t>ネン</t>
    </rPh>
    <phoneticPr fontId="3"/>
  </si>
  <si>
    <t>令和４年</t>
  </si>
  <si>
    <t>運転免許の保有状況</t>
    <rPh sb="5" eb="7">
      <t>ホユウ</t>
    </rPh>
    <rPh sb="7" eb="9">
      <t>ジョウキョウ</t>
    </rPh>
    <phoneticPr fontId="3"/>
  </si>
  <si>
    <t>令和4年</t>
    <rPh sb="0" eb="1">
      <t>レイ</t>
    </rPh>
    <rPh sb="1" eb="2">
      <t>ワ</t>
    </rPh>
    <rPh sb="3" eb="4">
      <t>ネン</t>
    </rPh>
    <phoneticPr fontId="3"/>
  </si>
  <si>
    <t>令和4年の市町別年齢別男女別免許保有者数</t>
    <rPh sb="0" eb="2">
      <t>レイワ</t>
    </rPh>
    <rPh sb="3" eb="4">
      <t>ネン</t>
    </rPh>
    <rPh sb="5" eb="7">
      <t>シチョウ</t>
    </rPh>
    <rPh sb="7" eb="8">
      <t>ベツ</t>
    </rPh>
    <rPh sb="8" eb="10">
      <t>ネンレイ</t>
    </rPh>
    <rPh sb="10" eb="11">
      <t>ベツ</t>
    </rPh>
    <rPh sb="11" eb="13">
      <t>ダンジョ</t>
    </rPh>
    <rPh sb="13" eb="14">
      <t>ベツ</t>
    </rPh>
    <rPh sb="14" eb="16">
      <t>メンキョ</t>
    </rPh>
    <rPh sb="16" eb="19">
      <t>ホユウシャ</t>
    </rPh>
    <rPh sb="19" eb="20">
      <t>スウ</t>
    </rPh>
    <phoneticPr fontId="3"/>
  </si>
  <si>
    <t>　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</si>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</sst>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);[Red]\(#,##0\)"/>
    <numFmt numFmtId="177" formatCode="0.0_);[Red]\(0.0\)"/>
    <numFmt numFmtId="178" formatCode="#,##0_ "/>
    <numFmt numFmtId="179" formatCode="#,##0.0_);[Red]\(#,##0.0\)"/>
    <numFmt numFmtId="180" formatCode="#,##0_ ;[Red]\-#,##0\ "/>
    <numFmt numFmtId="181" formatCode="#,##0;&quot;▲ &quot;#,##0"/>
    <numFmt numFmtId="182" formatCode="#,##0.0;&quot;▲ &quot;#,##0.0"/>
    <numFmt numFmtId="183" formatCode="#,##0.0;[Red]\-#,##0.0"/>
    <numFmt numFmtId="184" formatCode="0.0;&quot;▲ &quot;0.0"/>
    <numFmt numFmtId="185" formatCode="0;&quot;▲ &quot;0"/>
    <numFmt numFmtId="186" formatCode="0.0%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Yu Gothic UI"/>
      <family val="3"/>
      <charset val="128"/>
    </font>
    <font>
      <sz val="10"/>
      <name val="ＭＳ ゴシック"/>
      <family val="3"/>
      <charset val="128"/>
    </font>
    <font>
      <sz val="24"/>
      <color indexed="64"/>
      <name val="HG丸ｺﾞｼｯｸM-PRO"/>
      <family val="3"/>
      <charset val="128"/>
    </font>
    <font>
      <sz val="6"/>
      <name val="ＭＳ ゴシック"/>
      <family val="3"/>
      <charset val="128"/>
    </font>
    <font>
      <sz val="10"/>
      <name val="HG丸ｺﾞｼｯｸM-PRO"/>
      <family val="3"/>
      <charset val="128"/>
    </font>
    <font>
      <sz val="18"/>
      <color indexed="64"/>
      <name val="HG丸ｺﾞｼｯｸM-PRO"/>
      <family val="3"/>
      <charset val="128"/>
    </font>
    <font>
      <sz val="10"/>
      <name val="Yu Gothic UI"/>
      <family val="3"/>
      <charset val="128"/>
    </font>
    <font>
      <sz val="9"/>
      <name val="Yu Gothic UI"/>
      <family val="3"/>
      <charset val="128"/>
    </font>
    <font>
      <sz val="2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2"/>
      <color indexed="64"/>
      <name val="HG丸ｺﾞｼｯｸM-PRO"/>
      <family val="3"/>
      <charset val="128"/>
    </font>
    <font>
      <sz val="8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medium">
        <color indexed="64"/>
      </top>
      <bottom/>
      <diagonal style="thin">
        <color indexed="64"/>
      </diagonal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/>
      <bottom/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>
      <alignment vertical="center"/>
    </xf>
    <xf numFmtId="0" fontId="7" fillId="0" borderId="0"/>
    <xf numFmtId="38" fontId="5" fillId="0" borderId="0" applyFont="0" applyFill="0" applyBorder="0" applyAlignment="0" applyProtection="0"/>
    <xf numFmtId="0" fontId="25" fillId="0" borderId="0"/>
    <xf numFmtId="0" fontId="2" fillId="0" borderId="0">
      <alignment vertical="center"/>
    </xf>
    <xf numFmtId="0" fontId="1" fillId="0" borderId="0">
      <alignment vertical="center"/>
    </xf>
  </cellStyleXfs>
  <cellXfs count="372">
    <xf numFmtId="0" fontId="0" fillId="0" borderId="0" xfId="0"/>
    <xf numFmtId="0" fontId="4" fillId="0" borderId="0" xfId="0" applyFont="1" applyFill="1"/>
    <xf numFmtId="38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8" fillId="0" borderId="0" xfId="4" applyFont="1"/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3" xfId="2" applyFont="1" applyFill="1" applyBorder="1"/>
    <xf numFmtId="38" fontId="6" fillId="0" borderId="3" xfId="2" applyFont="1" applyFill="1" applyBorder="1" applyAlignment="1">
      <alignment vertical="center"/>
    </xf>
    <xf numFmtId="38" fontId="6" fillId="0" borderId="4" xfId="2" applyFont="1" applyFill="1" applyBorder="1" applyAlignment="1">
      <alignment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vertical="center"/>
    </xf>
    <xf numFmtId="38" fontId="6" fillId="0" borderId="6" xfId="2" applyFont="1" applyFill="1" applyBorder="1"/>
    <xf numFmtId="38" fontId="6" fillId="0" borderId="6" xfId="2" applyFont="1" applyFill="1" applyBorder="1" applyAlignment="1"/>
    <xf numFmtId="38" fontId="6" fillId="0" borderId="3" xfId="2" applyFont="1" applyFill="1" applyBorder="1" applyAlignment="1"/>
    <xf numFmtId="38" fontId="6" fillId="0" borderId="7" xfId="2" applyFont="1" applyFill="1" applyBorder="1"/>
    <xf numFmtId="38" fontId="6" fillId="0" borderId="7" xfId="2" applyFont="1" applyFill="1" applyBorder="1" applyAlignment="1"/>
    <xf numFmtId="38" fontId="6" fillId="0" borderId="5" xfId="2" applyFont="1" applyFill="1" applyBorder="1"/>
    <xf numFmtId="38" fontId="6" fillId="0" borderId="8" xfId="2" applyFont="1" applyFill="1" applyBorder="1" applyAlignment="1"/>
    <xf numFmtId="38" fontId="6" fillId="0" borderId="5" xfId="2" applyFont="1" applyFill="1" applyBorder="1" applyAlignment="1"/>
    <xf numFmtId="38" fontId="6" fillId="0" borderId="9" xfId="2" applyFont="1" applyFill="1" applyBorder="1" applyAlignment="1">
      <alignment vertical="center"/>
    </xf>
    <xf numFmtId="38" fontId="6" fillId="0" borderId="10" xfId="2" applyFont="1" applyFill="1" applyBorder="1" applyAlignment="1"/>
    <xf numFmtId="38" fontId="6" fillId="0" borderId="1" xfId="2" applyFont="1" applyFill="1" applyBorder="1" applyAlignment="1"/>
    <xf numFmtId="38" fontId="6" fillId="0" borderId="11" xfId="2" applyFont="1" applyFill="1" applyBorder="1" applyAlignment="1"/>
    <xf numFmtId="38" fontId="6" fillId="0" borderId="12" xfId="2" applyFont="1" applyFill="1" applyBorder="1" applyAlignment="1"/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38" fontId="6" fillId="0" borderId="10" xfId="2" applyFont="1" applyFill="1" applyBorder="1"/>
    <xf numFmtId="38" fontId="6" fillId="0" borderId="6" xfId="2" applyFont="1" applyFill="1" applyBorder="1" applyAlignment="1">
      <alignment vertical="center"/>
    </xf>
    <xf numFmtId="38" fontId="6" fillId="0" borderId="10" xfId="2" applyFont="1" applyFill="1" applyBorder="1" applyAlignment="1">
      <alignment vertical="center"/>
    </xf>
    <xf numFmtId="0" fontId="10" fillId="0" borderId="0" xfId="4" applyFont="1"/>
    <xf numFmtId="0" fontId="11" fillId="0" borderId="0" xfId="4" applyFont="1"/>
    <xf numFmtId="0" fontId="6" fillId="0" borderId="0" xfId="4" applyFont="1"/>
    <xf numFmtId="0" fontId="6" fillId="0" borderId="19" xfId="4" applyFont="1" applyBorder="1" applyAlignment="1">
      <alignment horizontal="center" vertical="center"/>
    </xf>
    <xf numFmtId="0" fontId="6" fillId="0" borderId="21" xfId="4" applyFont="1" applyBorder="1" applyAlignment="1">
      <alignment horizontal="center" vertical="center"/>
    </xf>
    <xf numFmtId="0" fontId="6" fillId="0" borderId="22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176" fontId="6" fillId="0" borderId="26" xfId="4" applyNumberFormat="1" applyFont="1" applyBorder="1" applyAlignment="1">
      <alignment vertical="center" shrinkToFit="1"/>
    </xf>
    <xf numFmtId="176" fontId="6" fillId="0" borderId="27" xfId="4" applyNumberFormat="1" applyFont="1" applyBorder="1" applyAlignment="1">
      <alignment vertical="center" shrinkToFit="1"/>
    </xf>
    <xf numFmtId="176" fontId="6" fillId="0" borderId="25" xfId="4" applyNumberFormat="1" applyFont="1" applyBorder="1" applyAlignment="1">
      <alignment vertical="center" shrinkToFit="1"/>
    </xf>
    <xf numFmtId="176" fontId="6" fillId="0" borderId="28" xfId="4" applyNumberFormat="1" applyFont="1" applyBorder="1" applyAlignment="1">
      <alignment vertical="center" shrinkToFit="1"/>
    </xf>
    <xf numFmtId="176" fontId="6" fillId="0" borderId="29" xfId="4" applyNumberFormat="1" applyFont="1" applyBorder="1" applyAlignment="1">
      <alignment vertical="center" shrinkToFit="1"/>
    </xf>
    <xf numFmtId="177" fontId="6" fillId="0" borderId="30" xfId="4" applyNumberFormat="1" applyFont="1" applyBorder="1" applyAlignment="1">
      <alignment vertical="center" shrinkToFit="1"/>
    </xf>
    <xf numFmtId="177" fontId="6" fillId="0" borderId="31" xfId="4" applyNumberFormat="1" applyFont="1" applyBorder="1" applyAlignment="1">
      <alignment vertical="center" shrinkToFit="1"/>
    </xf>
    <xf numFmtId="177" fontId="6" fillId="0" borderId="21" xfId="4" applyNumberFormat="1" applyFont="1" applyBorder="1" applyAlignment="1">
      <alignment vertical="center" shrinkToFit="1"/>
    </xf>
    <xf numFmtId="177" fontId="6" fillId="0" borderId="32" xfId="4" applyNumberFormat="1" applyFont="1" applyBorder="1" applyAlignment="1">
      <alignment vertical="center" shrinkToFit="1"/>
    </xf>
    <xf numFmtId="177" fontId="6" fillId="0" borderId="33" xfId="4" applyNumberFormat="1" applyFont="1" applyBorder="1" applyAlignment="1">
      <alignment vertical="center" shrinkToFit="1"/>
    </xf>
    <xf numFmtId="176" fontId="6" fillId="0" borderId="34" xfId="4" applyNumberFormat="1" applyFont="1" applyBorder="1" applyAlignment="1">
      <alignment vertical="center" shrinkToFit="1"/>
    </xf>
    <xf numFmtId="176" fontId="6" fillId="0" borderId="35" xfId="4" applyNumberFormat="1" applyFont="1" applyBorder="1" applyAlignment="1">
      <alignment vertical="center" shrinkToFit="1"/>
    </xf>
    <xf numFmtId="176" fontId="6" fillId="0" borderId="36" xfId="4" applyNumberFormat="1" applyFont="1" applyBorder="1" applyAlignment="1">
      <alignment vertical="center" shrinkToFit="1"/>
    </xf>
    <xf numFmtId="176" fontId="6" fillId="0" borderId="39" xfId="4" applyNumberFormat="1" applyFont="1" applyBorder="1" applyAlignment="1">
      <alignment vertical="center" shrinkToFit="1"/>
    </xf>
    <xf numFmtId="178" fontId="6" fillId="0" borderId="35" xfId="4" applyNumberFormat="1" applyFont="1" applyBorder="1" applyAlignment="1">
      <alignment vertical="center" shrinkToFit="1"/>
    </xf>
    <xf numFmtId="176" fontId="6" fillId="0" borderId="40" xfId="4" applyNumberFormat="1" applyFont="1" applyBorder="1" applyAlignment="1">
      <alignment vertical="center" shrinkToFit="1"/>
    </xf>
    <xf numFmtId="178" fontId="6" fillId="0" borderId="43" xfId="4" applyNumberFormat="1" applyFont="1" applyBorder="1" applyAlignment="1">
      <alignment vertical="center" shrinkToFit="1"/>
    </xf>
    <xf numFmtId="178" fontId="6" fillId="0" borderId="44" xfId="4" applyNumberFormat="1" applyFont="1" applyBorder="1" applyAlignment="1">
      <alignment vertical="center" shrinkToFit="1"/>
    </xf>
    <xf numFmtId="176" fontId="6" fillId="0" borderId="45" xfId="4" applyNumberFormat="1" applyFont="1" applyFill="1" applyBorder="1" applyAlignment="1">
      <alignment vertical="center" shrinkToFit="1"/>
    </xf>
    <xf numFmtId="176" fontId="6" fillId="0" borderId="48" xfId="4" applyNumberFormat="1" applyFont="1" applyBorder="1" applyAlignment="1">
      <alignment vertical="center" shrinkToFit="1"/>
    </xf>
    <xf numFmtId="176" fontId="6" fillId="0" borderId="49" xfId="4" applyNumberFormat="1" applyFont="1" applyBorder="1" applyAlignment="1">
      <alignment vertical="center" shrinkToFit="1"/>
    </xf>
    <xf numFmtId="176" fontId="6" fillId="0" borderId="50" xfId="4" applyNumberFormat="1" applyFont="1" applyBorder="1" applyAlignment="1">
      <alignment vertical="center" shrinkToFit="1"/>
    </xf>
    <xf numFmtId="0" fontId="12" fillId="0" borderId="0" xfId="4" applyFont="1"/>
    <xf numFmtId="0" fontId="12" fillId="0" borderId="18" xfId="4" applyFont="1" applyBorder="1" applyAlignment="1">
      <alignment horizontal="center"/>
    </xf>
    <xf numFmtId="176" fontId="12" fillId="0" borderId="27" xfId="4" applyNumberFormat="1" applyFont="1" applyBorder="1"/>
    <xf numFmtId="0" fontId="12" fillId="0" borderId="59" xfId="4" applyFont="1" applyBorder="1" applyAlignment="1">
      <alignment horizontal="center"/>
    </xf>
    <xf numFmtId="176" fontId="12" fillId="0" borderId="45" xfId="4" applyNumberFormat="1" applyFont="1" applyBorder="1"/>
    <xf numFmtId="179" fontId="12" fillId="0" borderId="21" xfId="4" applyNumberFormat="1" applyFont="1" applyBorder="1"/>
    <xf numFmtId="0" fontId="12" fillId="0" borderId="23" xfId="4" applyFont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horizontal="right" vertical="top"/>
    </xf>
    <xf numFmtId="0" fontId="6" fillId="0" borderId="62" xfId="0" applyFont="1" applyBorder="1"/>
    <xf numFmtId="0" fontId="6" fillId="0" borderId="63" xfId="0" applyFont="1" applyBorder="1" applyAlignment="1">
      <alignment horizontal="left"/>
    </xf>
    <xf numFmtId="0" fontId="6" fillId="0" borderId="7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/>
    <xf numFmtId="0" fontId="21" fillId="0" borderId="10" xfId="0" applyFont="1" applyBorder="1" applyAlignment="1">
      <alignment horizontal="center" vertical="center"/>
    </xf>
    <xf numFmtId="38" fontId="6" fillId="0" borderId="0" xfId="2" applyFont="1" applyFill="1" applyBorder="1" applyAlignment="1">
      <alignment horizontal="right"/>
    </xf>
    <xf numFmtId="0" fontId="6" fillId="0" borderId="3" xfId="0" applyFont="1" applyBorder="1"/>
    <xf numFmtId="0" fontId="6" fillId="0" borderId="4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63" xfId="0" applyFont="1" applyBorder="1" applyAlignment="1">
      <alignment vertical="top"/>
    </xf>
    <xf numFmtId="0" fontId="6" fillId="0" borderId="66" xfId="0" applyFont="1" applyBorder="1" applyAlignment="1">
      <alignment horizontal="distributed" vertical="center" justifyLastLine="1"/>
    </xf>
    <xf numFmtId="0" fontId="6" fillId="0" borderId="68" xfId="0" applyFont="1" applyBorder="1" applyAlignment="1">
      <alignment horizontal="center" vertical="center" shrinkToFit="1"/>
    </xf>
    <xf numFmtId="180" fontId="22" fillId="0" borderId="71" xfId="2" applyNumberFormat="1" applyFont="1" applyBorder="1" applyAlignment="1">
      <alignment vertical="center"/>
    </xf>
    <xf numFmtId="180" fontId="22" fillId="0" borderId="8" xfId="2" applyNumberFormat="1" applyFont="1" applyBorder="1" applyAlignment="1">
      <alignment vertical="center"/>
    </xf>
    <xf numFmtId="177" fontId="22" fillId="0" borderId="8" xfId="0" applyNumberFormat="1" applyFont="1" applyBorder="1" applyAlignment="1">
      <alignment vertical="center"/>
    </xf>
    <xf numFmtId="181" fontId="22" fillId="0" borderId="72" xfId="2" applyNumberFormat="1" applyFont="1" applyBorder="1" applyAlignment="1">
      <alignment vertical="center" shrinkToFit="1"/>
    </xf>
    <xf numFmtId="180" fontId="22" fillId="0" borderId="10" xfId="2" applyNumberFormat="1" applyFont="1" applyBorder="1" applyAlignment="1">
      <alignment vertical="center"/>
    </xf>
    <xf numFmtId="180" fontId="22" fillId="0" borderId="6" xfId="2" applyNumberFormat="1" applyFont="1" applyBorder="1" applyAlignment="1">
      <alignment vertical="center"/>
    </xf>
    <xf numFmtId="177" fontId="22" fillId="0" borderId="6" xfId="0" applyNumberFormat="1" applyFont="1" applyBorder="1" applyAlignment="1">
      <alignment vertical="center"/>
    </xf>
    <xf numFmtId="181" fontId="22" fillId="0" borderId="10" xfId="2" applyNumberFormat="1" applyFont="1" applyBorder="1" applyAlignment="1">
      <alignment vertical="center" shrinkToFit="1"/>
    </xf>
    <xf numFmtId="0" fontId="4" fillId="0" borderId="0" xfId="0" applyFont="1" applyAlignment="1">
      <alignment vertical="top"/>
    </xf>
    <xf numFmtId="0" fontId="6" fillId="0" borderId="9" xfId="0" applyFont="1" applyBorder="1" applyAlignment="1">
      <alignment horizontal="distributed" justifyLastLine="1"/>
    </xf>
    <xf numFmtId="177" fontId="22" fillId="0" borderId="6" xfId="0" applyNumberFormat="1" applyFont="1" applyBorder="1" applyAlignment="1">
      <alignment vertical="center" shrinkToFit="1"/>
    </xf>
    <xf numFmtId="176" fontId="22" fillId="0" borderId="10" xfId="0" applyNumberFormat="1" applyFont="1" applyBorder="1" applyAlignment="1">
      <alignment shrinkToFit="1"/>
    </xf>
    <xf numFmtId="0" fontId="6" fillId="0" borderId="6" xfId="0" applyFont="1" applyBorder="1" applyAlignment="1">
      <alignment horizontal="center" vertical="center" shrinkToFit="1"/>
    </xf>
    <xf numFmtId="177" fontId="22" fillId="0" borderId="10" xfId="0" applyNumberFormat="1" applyFont="1" applyBorder="1" applyAlignment="1">
      <alignment vertical="center"/>
    </xf>
    <xf numFmtId="0" fontId="22" fillId="0" borderId="0" xfId="0" applyFont="1" applyBorder="1"/>
    <xf numFmtId="0" fontId="22" fillId="0" borderId="0" xfId="0" applyFont="1"/>
    <xf numFmtId="176" fontId="22" fillId="0" borderId="10" xfId="2" applyNumberFormat="1" applyFont="1" applyBorder="1" applyAlignment="1">
      <alignment vertical="center"/>
    </xf>
    <xf numFmtId="176" fontId="22" fillId="0" borderId="6" xfId="2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Alignment="1"/>
    <xf numFmtId="0" fontId="12" fillId="0" borderId="13" xfId="0" applyFont="1" applyBorder="1"/>
    <xf numFmtId="0" fontId="12" fillId="0" borderId="14" xfId="0" applyFont="1" applyBorder="1" applyAlignment="1">
      <alignment horizontal="right" vertical="top"/>
    </xf>
    <xf numFmtId="0" fontId="12" fillId="0" borderId="19" xfId="0" applyFont="1" applyBorder="1"/>
    <xf numFmtId="0" fontId="12" fillId="0" borderId="20" xfId="0" applyFont="1" applyBorder="1" applyAlignment="1">
      <alignment horizontal="distributed" vertical="center"/>
    </xf>
    <xf numFmtId="0" fontId="12" fillId="0" borderId="82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86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22" fillId="0" borderId="82" xfId="0" applyFont="1" applyBorder="1" applyAlignment="1">
      <alignment horizontal="distributed" vertical="center"/>
    </xf>
    <xf numFmtId="38" fontId="23" fillId="0" borderId="0" xfId="5" applyNumberFormat="1" applyFont="1" applyBorder="1" applyAlignment="1">
      <alignment vertical="center"/>
    </xf>
    <xf numFmtId="0" fontId="12" fillId="0" borderId="91" xfId="0" applyFont="1" applyBorder="1" applyAlignment="1">
      <alignment horizontal="distributed" vertical="top" wrapText="1" justifyLastLine="1"/>
    </xf>
    <xf numFmtId="0" fontId="12" fillId="0" borderId="79" xfId="0" applyFont="1" applyBorder="1" applyAlignment="1">
      <alignment horizontal="distributed" vertical="center"/>
    </xf>
    <xf numFmtId="0" fontId="13" fillId="0" borderId="0" xfId="0" applyFont="1"/>
    <xf numFmtId="185" fontId="4" fillId="0" borderId="0" xfId="0" applyNumberFormat="1" applyFont="1" applyFill="1" applyBorder="1" applyAlignment="1">
      <alignment horizontal="center" vertical="center"/>
    </xf>
    <xf numFmtId="0" fontId="25" fillId="0" borderId="0" xfId="6"/>
    <xf numFmtId="0" fontId="27" fillId="0" borderId="0" xfId="7" applyFont="1">
      <alignment vertical="center"/>
    </xf>
    <xf numFmtId="178" fontId="27" fillId="0" borderId="0" xfId="7" applyNumberFormat="1" applyFont="1">
      <alignment vertical="center"/>
    </xf>
    <xf numFmtId="0" fontId="28" fillId="0" borderId="0" xfId="4" applyFont="1"/>
    <xf numFmtId="0" fontId="21" fillId="0" borderId="0" xfId="7" applyFont="1">
      <alignment vertical="center"/>
    </xf>
    <xf numFmtId="178" fontId="21" fillId="0" borderId="0" xfId="7" applyNumberFormat="1" applyFont="1">
      <alignment vertical="center"/>
    </xf>
    <xf numFmtId="0" fontId="21" fillId="0" borderId="10" xfId="7" applyFont="1" applyBorder="1">
      <alignment vertical="center"/>
    </xf>
    <xf numFmtId="178" fontId="21" fillId="0" borderId="10" xfId="7" applyNumberFormat="1" applyFont="1" applyBorder="1">
      <alignment vertical="center"/>
    </xf>
    <xf numFmtId="0" fontId="12" fillId="0" borderId="48" xfId="4" applyFont="1" applyBorder="1" applyAlignment="1">
      <alignment horizontal="center" vertical="center"/>
    </xf>
    <xf numFmtId="0" fontId="12" fillId="0" borderId="60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0" fontId="12" fillId="0" borderId="50" xfId="4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justifyLastLine="1"/>
    </xf>
    <xf numFmtId="0" fontId="12" fillId="0" borderId="79" xfId="0" applyFont="1" applyBorder="1" applyAlignment="1">
      <alignment horizontal="center" vertical="center" justifyLastLine="1"/>
    </xf>
    <xf numFmtId="0" fontId="12" fillId="0" borderId="77" xfId="0" applyFont="1" applyBorder="1" applyAlignment="1">
      <alignment horizontal="center" vertical="center" justifyLastLine="1"/>
    </xf>
    <xf numFmtId="0" fontId="22" fillId="0" borderId="80" xfId="0" applyFont="1" applyBorder="1" applyAlignment="1">
      <alignment horizontal="center" vertical="center" justifyLastLine="1"/>
    </xf>
    <xf numFmtId="0" fontId="29" fillId="0" borderId="6" xfId="0" applyFont="1" applyBorder="1" applyAlignment="1">
      <alignment horizontal="distributed" vertical="center"/>
    </xf>
    <xf numFmtId="0" fontId="13" fillId="0" borderId="82" xfId="0" applyFont="1" applyBorder="1" applyAlignment="1">
      <alignment horizontal="distributed" vertical="center"/>
    </xf>
    <xf numFmtId="0" fontId="21" fillId="0" borderId="0" xfId="8" applyFont="1">
      <alignment vertical="center"/>
    </xf>
    <xf numFmtId="178" fontId="21" fillId="0" borderId="0" xfId="8" applyNumberFormat="1" applyFont="1">
      <alignment vertical="center"/>
    </xf>
    <xf numFmtId="0" fontId="27" fillId="0" borderId="0" xfId="8" applyFont="1">
      <alignment vertical="center"/>
    </xf>
    <xf numFmtId="178" fontId="21" fillId="0" borderId="96" xfId="8" applyNumberFormat="1" applyFont="1" applyBorder="1">
      <alignment vertical="center"/>
    </xf>
    <xf numFmtId="0" fontId="21" fillId="0" borderId="78" xfId="8" applyFont="1" applyBorder="1">
      <alignment vertical="center"/>
    </xf>
    <xf numFmtId="0" fontId="21" fillId="0" borderId="86" xfId="8" applyFont="1" applyBorder="1">
      <alignment vertical="center"/>
    </xf>
    <xf numFmtId="178" fontId="21" fillId="0" borderId="98" xfId="8" applyNumberFormat="1" applyFont="1" applyBorder="1">
      <alignment vertical="center"/>
    </xf>
    <xf numFmtId="0" fontId="6" fillId="0" borderId="105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97" xfId="0" applyNumberFormat="1" applyFont="1" applyBorder="1" applyAlignment="1">
      <alignment vertical="center" wrapText="1"/>
    </xf>
    <xf numFmtId="0" fontId="6" fillId="0" borderId="108" xfId="0" applyFont="1" applyBorder="1" applyAlignment="1">
      <alignment horizontal="center" vertical="center" wrapText="1"/>
    </xf>
    <xf numFmtId="176" fontId="6" fillId="0" borderId="109" xfId="0" applyNumberFormat="1" applyFont="1" applyBorder="1" applyAlignment="1">
      <alignment vertical="center" wrapText="1"/>
    </xf>
    <xf numFmtId="176" fontId="6" fillId="0" borderId="98" xfId="0" applyNumberFormat="1" applyFont="1" applyBorder="1" applyAlignment="1">
      <alignment vertical="center" wrapText="1"/>
    </xf>
    <xf numFmtId="178" fontId="27" fillId="0" borderId="0" xfId="8" applyNumberFormat="1" applyFont="1">
      <alignment vertical="center"/>
    </xf>
    <xf numFmtId="0" fontId="21" fillId="0" borderId="83" xfId="8" applyFont="1" applyBorder="1" applyAlignment="1">
      <alignment horizontal="center" vertical="center"/>
    </xf>
    <xf numFmtId="178" fontId="21" fillId="0" borderId="10" xfId="8" applyNumberFormat="1" applyFont="1" applyBorder="1" applyAlignment="1">
      <alignment horizontal="center" vertical="center"/>
    </xf>
    <xf numFmtId="0" fontId="21" fillId="0" borderId="114" xfId="8" applyFont="1" applyBorder="1">
      <alignment vertical="center"/>
    </xf>
    <xf numFmtId="0" fontId="21" fillId="0" borderId="108" xfId="8" applyFont="1" applyBorder="1">
      <alignment vertical="center"/>
    </xf>
    <xf numFmtId="178" fontId="21" fillId="0" borderId="109" xfId="8" applyNumberFormat="1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176" fontId="12" fillId="0" borderId="35" xfId="4" applyNumberFormat="1" applyFont="1" applyBorder="1"/>
    <xf numFmtId="176" fontId="12" fillId="0" borderId="116" xfId="4" applyNumberFormat="1" applyFont="1" applyBorder="1"/>
    <xf numFmtId="176" fontId="12" fillId="0" borderId="117" xfId="4" applyNumberFormat="1" applyFont="1" applyBorder="1"/>
    <xf numFmtId="179" fontId="12" fillId="0" borderId="118" xfId="4" applyNumberFormat="1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65" xfId="0" applyFont="1" applyBorder="1" applyAlignment="1">
      <alignment horizontal="distributed" justifyLastLine="1"/>
    </xf>
    <xf numFmtId="185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6" fillId="0" borderId="10" xfId="0" applyFont="1" applyBorder="1" applyAlignment="1"/>
    <xf numFmtId="38" fontId="6" fillId="0" borderId="6" xfId="2" applyFont="1" applyBorder="1" applyAlignment="1">
      <alignment horizontal="right"/>
    </xf>
    <xf numFmtId="38" fontId="6" fillId="0" borderId="10" xfId="2" applyFont="1" applyBorder="1" applyAlignment="1">
      <alignment horizontal="right"/>
    </xf>
    <xf numFmtId="180" fontId="6" fillId="0" borderId="6" xfId="2" applyNumberFormat="1" applyFont="1" applyBorder="1" applyAlignment="1"/>
    <xf numFmtId="176" fontId="6" fillId="0" borderId="6" xfId="2" applyNumberFormat="1" applyFont="1" applyBorder="1" applyAlignment="1"/>
    <xf numFmtId="0" fontId="6" fillId="0" borderId="10" xfId="0" applyFont="1" applyBorder="1"/>
    <xf numFmtId="38" fontId="6" fillId="0" borderId="10" xfId="2" applyFont="1" applyBorder="1"/>
    <xf numFmtId="38" fontId="6" fillId="0" borderId="10" xfId="2" applyFont="1" applyFill="1" applyBorder="1" applyAlignment="1">
      <alignment horizontal="right"/>
    </xf>
    <xf numFmtId="180" fontId="6" fillId="0" borderId="10" xfId="2" applyNumberFormat="1" applyFont="1" applyBorder="1" applyAlignment="1"/>
    <xf numFmtId="0" fontId="21" fillId="0" borderId="10" xfId="0" applyFont="1" applyBorder="1"/>
    <xf numFmtId="38" fontId="21" fillId="0" borderId="10" xfId="2" applyFont="1" applyFill="1" applyBorder="1" applyAlignment="1">
      <alignment horizontal="right"/>
    </xf>
    <xf numFmtId="38" fontId="21" fillId="0" borderId="10" xfId="2" applyFont="1" applyBorder="1"/>
    <xf numFmtId="180" fontId="21" fillId="0" borderId="10" xfId="2" applyNumberFormat="1" applyFont="1" applyBorder="1" applyAlignment="1"/>
    <xf numFmtId="38" fontId="22" fillId="0" borderId="75" xfId="5" applyNumberFormat="1" applyFont="1" applyBorder="1" applyAlignment="1">
      <alignment vertical="center"/>
    </xf>
    <xf numFmtId="38" fontId="22" fillId="0" borderId="82" xfId="5" applyNumberFormat="1" applyFont="1" applyBorder="1" applyAlignment="1">
      <alignment vertical="center"/>
    </xf>
    <xf numFmtId="183" fontId="22" fillId="0" borderId="75" xfId="5" applyNumberFormat="1" applyFont="1" applyFill="1" applyBorder="1" applyAlignment="1">
      <alignment vertical="center"/>
    </xf>
    <xf numFmtId="38" fontId="22" fillId="0" borderId="82" xfId="5" applyNumberFormat="1" applyFont="1" applyBorder="1" applyAlignment="1">
      <alignment horizontal="right" vertical="center"/>
    </xf>
    <xf numFmtId="181" fontId="22" fillId="0" borderId="82" xfId="5" applyNumberFormat="1" applyFont="1" applyBorder="1" applyAlignment="1">
      <alignment vertical="center"/>
    </xf>
    <xf numFmtId="184" fontId="22" fillId="0" borderId="96" xfId="5" applyNumberFormat="1" applyFont="1" applyBorder="1" applyAlignment="1">
      <alignment vertical="center"/>
    </xf>
    <xf numFmtId="38" fontId="22" fillId="0" borderId="84" xfId="5" applyNumberFormat="1" applyFont="1" applyBorder="1" applyAlignment="1">
      <alignment vertical="center" wrapText="1"/>
    </xf>
    <xf numFmtId="38" fontId="22" fillId="0" borderId="84" xfId="5" applyNumberFormat="1" applyFont="1" applyBorder="1" applyAlignment="1">
      <alignment vertical="center"/>
    </xf>
    <xf numFmtId="38" fontId="22" fillId="0" borderId="6" xfId="5" applyNumberFormat="1" applyFont="1" applyBorder="1" applyAlignment="1">
      <alignment vertical="center"/>
    </xf>
    <xf numFmtId="183" fontId="22" fillId="0" borderId="85" xfId="5" applyNumberFormat="1" applyFont="1" applyFill="1" applyBorder="1" applyAlignment="1">
      <alignment vertical="center"/>
    </xf>
    <xf numFmtId="38" fontId="22" fillId="0" borderId="6" xfId="5" applyNumberFormat="1" applyFont="1" applyBorder="1" applyAlignment="1">
      <alignment horizontal="right" vertical="center"/>
    </xf>
    <xf numFmtId="181" fontId="22" fillId="0" borderId="6" xfId="5" applyNumberFormat="1" applyFont="1" applyBorder="1" applyAlignment="1">
      <alignment vertical="center"/>
    </xf>
    <xf numFmtId="184" fontId="22" fillId="0" borderId="97" xfId="5" applyNumberFormat="1" applyFont="1" applyBorder="1" applyAlignment="1">
      <alignment vertical="center"/>
    </xf>
    <xf numFmtId="38" fontId="22" fillId="0" borderId="78" xfId="5" applyNumberFormat="1" applyFont="1" applyBorder="1" applyAlignment="1">
      <alignment vertical="center"/>
    </xf>
    <xf numFmtId="38" fontId="22" fillId="0" borderId="79" xfId="5" applyNumberFormat="1" applyFont="1" applyBorder="1" applyAlignment="1">
      <alignment vertical="center"/>
    </xf>
    <xf numFmtId="183" fontId="22" fillId="0" borderId="78" xfId="5" applyNumberFormat="1" applyFont="1" applyFill="1" applyBorder="1" applyAlignment="1">
      <alignment vertical="center"/>
    </xf>
    <xf numFmtId="181" fontId="22" fillId="0" borderId="79" xfId="5" applyNumberFormat="1" applyFont="1" applyBorder="1" applyAlignment="1">
      <alignment vertical="center"/>
    </xf>
    <xf numFmtId="184" fontId="22" fillId="0" borderId="98" xfId="5" applyNumberFormat="1" applyFont="1" applyBorder="1" applyAlignment="1">
      <alignment vertical="center"/>
    </xf>
    <xf numFmtId="184" fontId="22" fillId="0" borderId="97" xfId="5" applyNumberFormat="1" applyFont="1" applyBorder="1" applyAlignment="1">
      <alignment horizontal="left" vertical="center" indent="2"/>
    </xf>
    <xf numFmtId="184" fontId="22" fillId="0" borderId="99" xfId="5" applyNumberFormat="1" applyFont="1" applyBorder="1" applyAlignment="1">
      <alignment vertical="center"/>
    </xf>
    <xf numFmtId="183" fontId="22" fillId="0" borderId="84" xfId="5" applyNumberFormat="1" applyFont="1" applyFill="1" applyBorder="1" applyAlignment="1">
      <alignment vertical="center"/>
    </xf>
    <xf numFmtId="183" fontId="22" fillId="0" borderId="84" xfId="5" applyNumberFormat="1" applyFont="1" applyBorder="1" applyAlignment="1">
      <alignment vertical="center"/>
    </xf>
    <xf numFmtId="183" fontId="22" fillId="0" borderId="78" xfId="5" applyNumberFormat="1" applyFont="1" applyBorder="1" applyAlignment="1">
      <alignment vertical="center"/>
    </xf>
    <xf numFmtId="38" fontId="22" fillId="0" borderId="77" xfId="5" applyNumberFormat="1" applyFont="1" applyBorder="1" applyAlignment="1">
      <alignment vertical="center"/>
    </xf>
    <xf numFmtId="183" fontId="22" fillId="0" borderId="75" xfId="5" applyNumberFormat="1" applyFont="1" applyBorder="1" applyAlignment="1">
      <alignment vertical="center"/>
    </xf>
    <xf numFmtId="38" fontId="22" fillId="0" borderId="5" xfId="5" applyNumberFormat="1" applyFont="1" applyBorder="1" applyAlignment="1">
      <alignment vertical="center"/>
    </xf>
    <xf numFmtId="38" fontId="22" fillId="0" borderId="87" xfId="5" applyNumberFormat="1" applyFont="1" applyBorder="1" applyAlignment="1">
      <alignment vertical="center"/>
    </xf>
    <xf numFmtId="38" fontId="22" fillId="0" borderId="89" xfId="5" applyNumberFormat="1" applyFont="1" applyBorder="1" applyAlignment="1">
      <alignment vertical="center"/>
    </xf>
    <xf numFmtId="183" fontId="22" fillId="0" borderId="87" xfId="5" applyNumberFormat="1" applyFont="1" applyBorder="1" applyAlignment="1">
      <alignment vertical="center"/>
    </xf>
    <xf numFmtId="181" fontId="22" fillId="0" borderId="89" xfId="5" applyNumberFormat="1" applyFont="1" applyBorder="1" applyAlignment="1">
      <alignment vertical="center"/>
    </xf>
    <xf numFmtId="184" fontId="22" fillId="0" borderId="100" xfId="5" applyNumberFormat="1" applyFont="1" applyBorder="1" applyAlignment="1">
      <alignment vertical="center"/>
    </xf>
    <xf numFmtId="38" fontId="22" fillId="0" borderId="13" xfId="5" applyNumberFormat="1" applyFont="1" applyBorder="1" applyAlignment="1">
      <alignment vertical="center"/>
    </xf>
    <xf numFmtId="38" fontId="22" fillId="0" borderId="53" xfId="5" applyNumberFormat="1" applyFont="1" applyBorder="1" applyAlignment="1">
      <alignment vertical="center"/>
    </xf>
    <xf numFmtId="181" fontId="22" fillId="0" borderId="84" xfId="5" applyNumberFormat="1" applyFont="1" applyBorder="1" applyAlignment="1">
      <alignment vertical="center"/>
    </xf>
    <xf numFmtId="181" fontId="22" fillId="0" borderId="5" xfId="5" applyNumberFormat="1" applyFont="1" applyBorder="1" applyAlignment="1">
      <alignment vertical="center"/>
    </xf>
    <xf numFmtId="38" fontId="22" fillId="0" borderId="24" xfId="5" applyNumberFormat="1" applyFont="1" applyBorder="1" applyAlignment="1">
      <alignment vertical="center"/>
    </xf>
    <xf numFmtId="38" fontId="22" fillId="0" borderId="0" xfId="5" applyNumberFormat="1" applyFont="1" applyBorder="1" applyAlignment="1">
      <alignment vertical="center"/>
    </xf>
    <xf numFmtId="184" fontId="22" fillId="0" borderId="78" xfId="5" applyNumberFormat="1" applyFont="1" applyBorder="1" applyAlignment="1">
      <alignment vertical="center" shrinkToFit="1"/>
    </xf>
    <xf numFmtId="184" fontId="22" fillId="0" borderId="78" xfId="5" applyNumberFormat="1" applyFont="1" applyBorder="1" applyAlignment="1">
      <alignment vertical="center"/>
    </xf>
    <xf numFmtId="184" fontId="22" fillId="0" borderId="79" xfId="5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38" fontId="6" fillId="0" borderId="10" xfId="2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distributed" vertical="center" justifyLastLine="1"/>
    </xf>
    <xf numFmtId="38" fontId="6" fillId="0" borderId="0" xfId="2" applyFont="1" applyFill="1" applyBorder="1" applyAlignment="1">
      <alignment horizontal="center"/>
    </xf>
    <xf numFmtId="0" fontId="6" fillId="0" borderId="18" xfId="4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4" applyFont="1" applyBorder="1" applyAlignment="1">
      <alignment horizontal="left" vertical="center"/>
    </xf>
    <xf numFmtId="0" fontId="6" fillId="0" borderId="20" xfId="4" applyFont="1" applyBorder="1" applyAlignment="1">
      <alignment horizontal="left" vertical="center"/>
    </xf>
    <xf numFmtId="176" fontId="6" fillId="0" borderId="37" xfId="4" applyNumberFormat="1" applyFont="1" applyBorder="1" applyAlignment="1">
      <alignment vertical="center" shrinkToFit="1"/>
    </xf>
    <xf numFmtId="176" fontId="6" fillId="0" borderId="38" xfId="4" applyNumberFormat="1" applyFont="1" applyBorder="1" applyAlignment="1">
      <alignment vertical="center" shrinkToFit="1"/>
    </xf>
    <xf numFmtId="176" fontId="6" fillId="0" borderId="41" xfId="4" applyNumberFormat="1" applyFont="1" applyBorder="1" applyAlignment="1">
      <alignment vertical="center" shrinkToFit="1"/>
    </xf>
    <xf numFmtId="176" fontId="6" fillId="0" borderId="42" xfId="4" applyNumberFormat="1" applyFont="1" applyBorder="1" applyAlignment="1">
      <alignment vertical="center" shrinkToFit="1"/>
    </xf>
    <xf numFmtId="176" fontId="6" fillId="0" borderId="46" xfId="4" applyNumberFormat="1" applyFont="1" applyBorder="1" applyAlignment="1">
      <alignment vertical="center" shrinkToFit="1"/>
    </xf>
    <xf numFmtId="176" fontId="6" fillId="0" borderId="47" xfId="4" applyNumberFormat="1" applyFont="1" applyBorder="1" applyAlignment="1">
      <alignment vertical="center" shrinkToFit="1"/>
    </xf>
    <xf numFmtId="0" fontId="6" fillId="0" borderId="37" xfId="4" applyFont="1" applyBorder="1" applyAlignment="1">
      <alignment vertical="center" shrinkToFit="1"/>
    </xf>
    <xf numFmtId="0" fontId="6" fillId="0" borderId="38" xfId="0" applyFont="1" applyBorder="1" applyAlignment="1">
      <alignment shrinkToFit="1"/>
    </xf>
    <xf numFmtId="0" fontId="6" fillId="0" borderId="41" xfId="0" applyFont="1" applyBorder="1" applyAlignment="1">
      <alignment shrinkToFit="1"/>
    </xf>
    <xf numFmtId="0" fontId="6" fillId="0" borderId="42" xfId="0" applyFont="1" applyBorder="1" applyAlignment="1">
      <alignment shrinkToFit="1"/>
    </xf>
    <xf numFmtId="0" fontId="6" fillId="0" borderId="46" xfId="0" applyFont="1" applyBorder="1" applyAlignment="1">
      <alignment shrinkToFit="1"/>
    </xf>
    <xf numFmtId="0" fontId="6" fillId="0" borderId="47" xfId="0" applyFont="1" applyBorder="1" applyAlignment="1">
      <alignment shrinkToFit="1"/>
    </xf>
    <xf numFmtId="0" fontId="6" fillId="0" borderId="13" xfId="4" applyFont="1" applyBorder="1" applyAlignment="1">
      <alignment horizontal="right" vertical="center"/>
    </xf>
    <xf numFmtId="0" fontId="6" fillId="0" borderId="14" xfId="4" applyFont="1" applyBorder="1" applyAlignment="1">
      <alignment horizontal="right" vertical="center"/>
    </xf>
    <xf numFmtId="0" fontId="6" fillId="0" borderId="15" xfId="4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7" xfId="0" applyFont="1" applyBorder="1" applyAlignment="1"/>
    <xf numFmtId="0" fontId="13" fillId="0" borderId="14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54" xfId="4" applyFont="1" applyBorder="1" applyAlignment="1">
      <alignment horizontal="left" vertical="center"/>
    </xf>
    <xf numFmtId="0" fontId="13" fillId="0" borderId="55" xfId="4" applyFont="1" applyBorder="1" applyAlignment="1">
      <alignment horizontal="left" vertical="center"/>
    </xf>
    <xf numFmtId="0" fontId="13" fillId="0" borderId="22" xfId="4" applyFont="1" applyBorder="1" applyAlignment="1">
      <alignment horizontal="left" vertical="center"/>
    </xf>
    <xf numFmtId="0" fontId="13" fillId="0" borderId="51" xfId="4" applyFont="1" applyBorder="1" applyAlignment="1">
      <alignment horizontal="right" vertical="center"/>
    </xf>
    <xf numFmtId="0" fontId="13" fillId="0" borderId="52" xfId="4" applyFont="1" applyBorder="1" applyAlignment="1">
      <alignment horizontal="right" vertical="center"/>
    </xf>
    <xf numFmtId="0" fontId="13" fillId="0" borderId="115" xfId="4" applyFont="1" applyBorder="1" applyAlignment="1">
      <alignment horizontal="right" vertical="center"/>
    </xf>
    <xf numFmtId="0" fontId="13" fillId="0" borderId="51" xfId="4" applyFont="1" applyBorder="1" applyAlignment="1">
      <alignment horizontal="center" vertical="center"/>
    </xf>
    <xf numFmtId="0" fontId="13" fillId="0" borderId="54" xfId="4" applyFont="1" applyBorder="1" applyAlignment="1">
      <alignment horizontal="center" vertical="center"/>
    </xf>
    <xf numFmtId="0" fontId="13" fillId="0" borderId="52" xfId="4" applyFont="1" applyBorder="1" applyAlignment="1">
      <alignment horizontal="center" vertical="center"/>
    </xf>
    <xf numFmtId="0" fontId="13" fillId="0" borderId="55" xfId="4" applyFont="1" applyBorder="1" applyAlignment="1">
      <alignment horizontal="center" vertical="center"/>
    </xf>
    <xf numFmtId="0" fontId="12" fillId="0" borderId="58" xfId="4" applyFont="1" applyBorder="1" applyAlignment="1">
      <alignment horizontal="center" vertical="center"/>
    </xf>
    <xf numFmtId="0" fontId="12" fillId="0" borderId="57" xfId="4" applyFont="1" applyBorder="1" applyAlignment="1">
      <alignment horizontal="center" vertical="center"/>
    </xf>
    <xf numFmtId="0" fontId="13" fillId="0" borderId="13" xfId="4" applyFont="1" applyBorder="1" applyAlignment="1">
      <alignment horizontal="right" vertical="center"/>
    </xf>
    <xf numFmtId="0" fontId="13" fillId="0" borderId="53" xfId="4" applyFont="1" applyBorder="1" applyAlignment="1">
      <alignment horizontal="right" vertical="center"/>
    </xf>
    <xf numFmtId="0" fontId="13" fillId="0" borderId="14" xfId="4" applyFont="1" applyBorder="1" applyAlignment="1">
      <alignment horizontal="right" vertical="center"/>
    </xf>
    <xf numFmtId="0" fontId="13" fillId="0" borderId="19" xfId="4" applyFont="1" applyBorder="1" applyAlignment="1">
      <alignment horizontal="left" vertical="center"/>
    </xf>
    <xf numFmtId="0" fontId="13" fillId="0" borderId="56" xfId="4" applyFont="1" applyBorder="1" applyAlignment="1">
      <alignment horizontal="left" vertical="center"/>
    </xf>
    <xf numFmtId="0" fontId="13" fillId="0" borderId="20" xfId="4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64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61" xfId="0" applyFont="1" applyBorder="1" applyAlignment="1">
      <alignment horizontal="distributed" vertical="center" justifyLastLine="1"/>
    </xf>
    <xf numFmtId="0" fontId="6" fillId="0" borderId="64" xfId="0" applyFont="1" applyBorder="1" applyAlignment="1">
      <alignment horizontal="distributed" justifyLastLine="1"/>
    </xf>
    <xf numFmtId="185" fontId="4" fillId="0" borderId="0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64" xfId="0" applyFont="1" applyBorder="1" applyAlignment="1">
      <alignment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justifyLastLine="1"/>
    </xf>
    <xf numFmtId="0" fontId="6" fillId="0" borderId="65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justifyLastLine="1"/>
    </xf>
    <xf numFmtId="0" fontId="6" fillId="0" borderId="70" xfId="0" applyFont="1" applyBorder="1" applyAlignment="1">
      <alignment horizontal="distributed" justifyLastLine="1"/>
    </xf>
    <xf numFmtId="182" fontId="22" fillId="0" borderId="73" xfId="2" applyNumberFormat="1" applyFont="1" applyBorder="1" applyAlignment="1">
      <alignment vertical="center" shrinkToFit="1"/>
    </xf>
    <xf numFmtId="0" fontId="22" fillId="0" borderId="74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5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67" xfId="0" applyFont="1" applyBorder="1" applyAlignment="1">
      <alignment horizontal="distributed" vertical="center" justifyLastLine="1"/>
    </xf>
    <xf numFmtId="0" fontId="6" fillId="0" borderId="65" xfId="0" applyFont="1" applyBorder="1" applyAlignment="1">
      <alignment horizontal="distributed" justifyLastLine="1"/>
    </xf>
    <xf numFmtId="182" fontId="22" fillId="0" borderId="10" xfId="2" applyNumberFormat="1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12" xfId="0" applyFont="1" applyBorder="1" applyAlignment="1">
      <alignment shrinkToFi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6" fillId="0" borderId="6" xfId="0" applyFont="1" applyBorder="1" applyAlignment="1">
      <alignment horizontal="distributed" vertical="top" justifyLastLine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 justifyLastLine="1"/>
    </xf>
    <xf numFmtId="0" fontId="12" fillId="0" borderId="23" xfId="0" applyFont="1" applyBorder="1" applyAlignment="1">
      <alignment horizontal="center" vertical="center" justifyLastLine="1"/>
    </xf>
    <xf numFmtId="0" fontId="12" fillId="0" borderId="75" xfId="0" applyFont="1" applyBorder="1" applyAlignment="1">
      <alignment horizontal="center" vertical="center" justifyLastLine="1"/>
    </xf>
    <xf numFmtId="0" fontId="12" fillId="0" borderId="76" xfId="0" applyFont="1" applyBorder="1" applyAlignment="1">
      <alignment horizontal="center" vertical="center" justifyLastLine="1"/>
    </xf>
    <xf numFmtId="0" fontId="12" fillId="0" borderId="92" xfId="0" applyFont="1" applyBorder="1" applyAlignment="1">
      <alignment horizontal="center" vertical="center" justifyLastLine="1"/>
    </xf>
    <xf numFmtId="0" fontId="12" fillId="0" borderId="77" xfId="0" applyFont="1" applyBorder="1" applyAlignment="1">
      <alignment horizontal="distributed" vertical="center" justifyLastLine="1"/>
    </xf>
    <xf numFmtId="0" fontId="12" fillId="0" borderId="80" xfId="0" applyFont="1" applyBorder="1" applyAlignment="1">
      <alignment horizontal="distributed" vertical="center" justifyLastLine="1"/>
    </xf>
    <xf numFmtId="0" fontId="12" fillId="0" borderId="93" xfId="0" applyFont="1" applyBorder="1" applyAlignment="1">
      <alignment horizontal="center" vertical="center" justifyLastLine="1"/>
    </xf>
    <xf numFmtId="0" fontId="12" fillId="0" borderId="91" xfId="0" applyFont="1" applyBorder="1" applyAlignment="1">
      <alignment horizontal="center" vertical="center" justifyLastLine="1"/>
    </xf>
    <xf numFmtId="0" fontId="12" fillId="0" borderId="94" xfId="0" applyFont="1" applyBorder="1" applyAlignment="1">
      <alignment horizontal="distributed" vertical="center" justifyLastLine="1"/>
    </xf>
    <xf numFmtId="0" fontId="12" fillId="0" borderId="95" xfId="0" applyFont="1" applyBorder="1" applyAlignment="1">
      <alignment horizontal="distributed" vertical="center" justifyLastLine="1"/>
    </xf>
    <xf numFmtId="0" fontId="12" fillId="0" borderId="81" xfId="0" applyFont="1" applyBorder="1" applyAlignment="1">
      <alignment horizontal="center" vertical="center" textRotation="255" wrapText="1"/>
    </xf>
    <xf numFmtId="0" fontId="12" fillId="0" borderId="83" xfId="0" applyFont="1" applyBorder="1" applyAlignment="1">
      <alignment horizontal="center" vertical="center" textRotation="255" wrapText="1"/>
    </xf>
    <xf numFmtId="0" fontId="12" fillId="0" borderId="78" xfId="0" applyFont="1" applyBorder="1" applyAlignment="1">
      <alignment horizontal="center" vertical="center" textRotation="255" wrapText="1"/>
    </xf>
    <xf numFmtId="0" fontId="12" fillId="0" borderId="81" xfId="0" applyFont="1" applyBorder="1" applyAlignment="1">
      <alignment horizontal="center" vertical="center" textRotation="255"/>
    </xf>
    <xf numFmtId="0" fontId="12" fillId="0" borderId="83" xfId="0" applyFont="1" applyBorder="1" applyAlignment="1">
      <alignment horizontal="center" vertical="center" textRotation="255"/>
    </xf>
    <xf numFmtId="0" fontId="12" fillId="0" borderId="78" xfId="0" applyFont="1" applyBorder="1" applyAlignment="1">
      <alignment horizontal="center" vertical="center" textRotation="255"/>
    </xf>
    <xf numFmtId="0" fontId="12" fillId="0" borderId="87" xfId="0" applyFont="1" applyBorder="1" applyAlignment="1">
      <alignment horizontal="distributed" vertical="center" justifyLastLine="1"/>
    </xf>
    <xf numFmtId="0" fontId="6" fillId="0" borderId="88" xfId="0" applyFont="1" applyBorder="1" applyAlignment="1">
      <alignment horizontal="distributed" vertical="center"/>
    </xf>
    <xf numFmtId="0" fontId="12" fillId="0" borderId="81" xfId="0" applyFont="1" applyBorder="1" applyAlignment="1">
      <alignment horizontal="distributed" vertical="center" justifyLastLine="1"/>
    </xf>
    <xf numFmtId="0" fontId="12" fillId="0" borderId="90" xfId="0" applyFont="1" applyBorder="1" applyAlignment="1">
      <alignment horizontal="distributed" vertical="center" justifyLastLine="1"/>
    </xf>
    <xf numFmtId="0" fontId="21" fillId="0" borderId="111" xfId="8" applyFont="1" applyBorder="1" applyAlignment="1">
      <alignment horizontal="center" vertical="center" wrapText="1"/>
    </xf>
    <xf numFmtId="0" fontId="21" fillId="0" borderId="113" xfId="8" applyFont="1" applyBorder="1" applyAlignment="1">
      <alignment horizontal="center" vertical="center"/>
    </xf>
    <xf numFmtId="178" fontId="21" fillId="0" borderId="81" xfId="8" applyNumberFormat="1" applyFont="1" applyBorder="1" applyAlignment="1">
      <alignment horizontal="center" vertical="center"/>
    </xf>
    <xf numFmtId="178" fontId="21" fillId="0" borderId="112" xfId="8" applyNumberFormat="1" applyFont="1" applyBorder="1" applyAlignment="1">
      <alignment horizontal="center" vertical="center"/>
    </xf>
    <xf numFmtId="178" fontId="21" fillId="0" borderId="96" xfId="8" applyNumberFormat="1" applyFont="1" applyBorder="1" applyAlignment="1">
      <alignment horizontal="center" vertical="center"/>
    </xf>
    <xf numFmtId="0" fontId="21" fillId="0" borderId="10" xfId="8" applyFont="1" applyBorder="1" applyAlignment="1">
      <alignment horizontal="center" vertical="center"/>
    </xf>
    <xf numFmtId="0" fontId="21" fillId="0" borderId="97" xfId="8" applyFont="1" applyBorder="1" applyAlignment="1">
      <alignment horizontal="center" vertical="center"/>
    </xf>
    <xf numFmtId="186" fontId="21" fillId="0" borderId="109" xfId="8" applyNumberFormat="1" applyFont="1" applyBorder="1" applyAlignment="1">
      <alignment horizontal="center" vertical="center"/>
    </xf>
    <xf numFmtId="186" fontId="21" fillId="0" borderId="98" xfId="8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 wrapText="1"/>
    </xf>
    <xf numFmtId="176" fontId="6" fillId="0" borderId="65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horizontal="right" vertical="center" wrapText="1"/>
    </xf>
    <xf numFmtId="49" fontId="6" fillId="0" borderId="65" xfId="0" applyNumberFormat="1" applyFont="1" applyBorder="1" applyAlignment="1">
      <alignment horizontal="right" vertical="center" wrapText="1"/>
    </xf>
    <xf numFmtId="176" fontId="6" fillId="0" borderId="79" xfId="0" applyNumberFormat="1" applyFont="1" applyBorder="1" applyAlignment="1">
      <alignment vertical="center" wrapText="1"/>
    </xf>
    <xf numFmtId="176" fontId="6" fillId="0" borderId="110" xfId="0" applyNumberFormat="1" applyFont="1" applyBorder="1" applyAlignment="1">
      <alignment vertical="center" wrapText="1"/>
    </xf>
    <xf numFmtId="0" fontId="21" fillId="0" borderId="75" xfId="8" applyFont="1" applyBorder="1">
      <alignment vertical="center"/>
    </xf>
    <xf numFmtId="0" fontId="21" fillId="0" borderId="76" xfId="8" applyFont="1" applyBorder="1">
      <alignment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</cellXfs>
  <cellStyles count="9">
    <cellStyle name="桁区切り 2" xfId="1" xr:uid="{00000000-0005-0000-0000-000000000000}"/>
    <cellStyle name="桁区切り 2 2" xfId="5" xr:uid="{00000000-0005-0000-0000-000001000000}"/>
    <cellStyle name="桁区切り 3" xfId="2" xr:uid="{00000000-0005-0000-0000-000002000000}"/>
    <cellStyle name="標準" xfId="0" builtinId="0"/>
    <cellStyle name="標準 2" xfId="3" xr:uid="{00000000-0005-0000-0000-000004000000}"/>
    <cellStyle name="標準 3" xfId="6" xr:uid="{00000000-0005-0000-0000-000005000000}"/>
    <cellStyle name="標準 4" xfId="7" xr:uid="{00000000-0005-0000-0000-000006000000}"/>
    <cellStyle name="標準 4 2" xfId="8" xr:uid="{00000000-0005-0000-0000-000007000000}"/>
    <cellStyle name="標準_１８試験１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EE4-4242-A016-F01601A1698B}"/>
            </c:ext>
          </c:extLst>
        </c:ser>
        <c:ser>
          <c:idx val="0"/>
          <c:order val="1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EE4-4242-A016-F01601A16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57344"/>
        <c:axId val="55263232"/>
      </c:barChart>
      <c:catAx>
        <c:axId val="5525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57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259" orientation="landscape" horizontalDpi="98" verticalDpi="98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D9-4C9F-B8B9-B3FFE067B5BB}"/>
            </c:ext>
          </c:extLst>
        </c:ser>
        <c:ser>
          <c:idx val="0"/>
          <c:order val="1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3D9-4C9F-B8B9-B3FFE067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05728"/>
        <c:axId val="55307264"/>
      </c:barChart>
      <c:catAx>
        <c:axId val="55305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0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0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305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259" orientation="landscape" horizontalDpi="98" verticalDpi="98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0</xdr:rowOff>
    </xdr:from>
    <xdr:to>
      <xdr:col>19</xdr:col>
      <xdr:colOff>0</xdr:colOff>
      <xdr:row>14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5C4050D-3A0B-46BD-9D3C-BD09CF936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19050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4FEAFE0-4C8D-452D-AB74-B18CDB41F467}"/>
            </a:ext>
          </a:extLst>
        </xdr:cNvPr>
        <xdr:cNvSpPr>
          <a:spLocks noChangeShapeType="1"/>
        </xdr:cNvSpPr>
      </xdr:nvSpPr>
      <xdr:spPr bwMode="auto">
        <a:xfrm>
          <a:off x="9525" y="971550"/>
          <a:ext cx="11334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14</xdr:row>
      <xdr:rowOff>0</xdr:rowOff>
    </xdr:from>
    <xdr:to>
      <xdr:col>19</xdr:col>
      <xdr:colOff>0</xdr:colOff>
      <xdr:row>14</xdr:row>
      <xdr:rowOff>0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DCC23F65-D9EB-45A3-B350-457DBB966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19050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90599239-A881-4067-A913-219BE12ED375}"/>
            </a:ext>
          </a:extLst>
        </xdr:cNvPr>
        <xdr:cNvSpPr>
          <a:spLocks noChangeShapeType="1"/>
        </xdr:cNvSpPr>
      </xdr:nvSpPr>
      <xdr:spPr bwMode="auto">
        <a:xfrm>
          <a:off x="9525" y="933450"/>
          <a:ext cx="11334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561975</xdr:colOff>
      <xdr:row>3</xdr:row>
      <xdr:rowOff>228600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364EC8D4-CE20-4B85-B120-47703C75C4B9}"/>
            </a:ext>
          </a:extLst>
        </xdr:cNvPr>
        <xdr:cNvSpPr>
          <a:spLocks noChangeShapeType="1"/>
        </xdr:cNvSpPr>
      </xdr:nvSpPr>
      <xdr:spPr bwMode="auto">
        <a:xfrm>
          <a:off x="0" y="4257675"/>
          <a:ext cx="17049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238125</xdr:rowOff>
    </xdr:from>
    <xdr:to>
      <xdr:col>2</xdr:col>
      <xdr:colOff>561975</xdr:colOff>
      <xdr:row>38</xdr:row>
      <xdr:rowOff>228600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1A09B683-9D3C-4E86-94B8-015C5BE6F3D3}"/>
            </a:ext>
          </a:extLst>
        </xdr:cNvPr>
        <xdr:cNvSpPr>
          <a:spLocks noChangeShapeType="1"/>
        </xdr:cNvSpPr>
      </xdr:nvSpPr>
      <xdr:spPr bwMode="auto">
        <a:xfrm>
          <a:off x="5143500" y="4257675"/>
          <a:ext cx="17049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561975</xdr:colOff>
      <xdr:row>3</xdr:row>
      <xdr:rowOff>228600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FD9FF320-3A30-4B1D-984E-4A597F658A78}"/>
            </a:ext>
          </a:extLst>
        </xdr:cNvPr>
        <xdr:cNvSpPr>
          <a:spLocks noChangeShapeType="1"/>
        </xdr:cNvSpPr>
      </xdr:nvSpPr>
      <xdr:spPr bwMode="auto">
        <a:xfrm>
          <a:off x="0" y="4257675"/>
          <a:ext cx="17049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238125</xdr:rowOff>
    </xdr:from>
    <xdr:to>
      <xdr:col>2</xdr:col>
      <xdr:colOff>561975</xdr:colOff>
      <xdr:row>38</xdr:row>
      <xdr:rowOff>228600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654FDF54-2C78-4C33-B754-881839436B78}"/>
            </a:ext>
          </a:extLst>
        </xdr:cNvPr>
        <xdr:cNvSpPr>
          <a:spLocks noChangeShapeType="1"/>
        </xdr:cNvSpPr>
      </xdr:nvSpPr>
      <xdr:spPr bwMode="auto">
        <a:xfrm>
          <a:off x="5143500" y="4257675"/>
          <a:ext cx="17049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zoomScaleNormal="100" zoomScaleSheetLayoutView="100" workbookViewId="0">
      <selection activeCell="G1" sqref="G1"/>
    </sheetView>
  </sheetViews>
  <sheetFormatPr defaultRowHeight="14.25" customHeight="1" x14ac:dyDescent="0.15"/>
  <cols>
    <col min="1" max="1" width="12.75" style="1" customWidth="1"/>
    <col min="2" max="21" width="9.125" style="1" customWidth="1"/>
    <col min="22" max="16384" width="9" style="1"/>
  </cols>
  <sheetData>
    <row r="1" spans="1:21" ht="35.25" customHeight="1" x14ac:dyDescent="0.3">
      <c r="A1" s="135" t="s">
        <v>227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 x14ac:dyDescent="0.3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 customHeight="1" x14ac:dyDescent="0.3">
      <c r="A3" s="236" t="s">
        <v>67</v>
      </c>
      <c r="B3" s="236"/>
      <c r="C3" s="236"/>
      <c r="D3" s="23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 x14ac:dyDescent="0.3">
      <c r="A4" s="5" t="s">
        <v>4</v>
      </c>
      <c r="B4" s="28" t="s">
        <v>29</v>
      </c>
      <c r="C4" s="28" t="s">
        <v>30</v>
      </c>
      <c r="D4" s="28" t="s">
        <v>31</v>
      </c>
      <c r="E4" s="28" t="s">
        <v>35</v>
      </c>
      <c r="F4" s="28" t="s">
        <v>36</v>
      </c>
      <c r="G4" s="28" t="s">
        <v>37</v>
      </c>
      <c r="H4" s="28" t="s">
        <v>38</v>
      </c>
      <c r="I4" s="28" t="s">
        <v>47</v>
      </c>
      <c r="J4" s="28" t="s">
        <v>62</v>
      </c>
      <c r="K4" s="28" t="s">
        <v>63</v>
      </c>
      <c r="L4" s="29" t="s">
        <v>66</v>
      </c>
      <c r="M4" s="29" t="s">
        <v>228</v>
      </c>
      <c r="N4" s="4"/>
      <c r="O4" s="4"/>
      <c r="P4" s="4"/>
      <c r="Q4" s="4"/>
      <c r="R4" s="4"/>
      <c r="S4" s="4"/>
      <c r="T4" s="4"/>
      <c r="U4" s="4"/>
    </row>
    <row r="5" spans="1:21" ht="18.75" customHeight="1" x14ac:dyDescent="0.3">
      <c r="A5" s="30" t="s">
        <v>32</v>
      </c>
      <c r="B5" s="16">
        <v>539335</v>
      </c>
      <c r="C5" s="16">
        <v>540871</v>
      </c>
      <c r="D5" s="16">
        <v>542396</v>
      </c>
      <c r="E5" s="16">
        <v>543051</v>
      </c>
      <c r="F5" s="16">
        <v>543119</v>
      </c>
      <c r="G5" s="16">
        <v>543075</v>
      </c>
      <c r="H5" s="16">
        <v>542765</v>
      </c>
      <c r="I5" s="16">
        <v>541929</v>
      </c>
      <c r="J5" s="16">
        <v>539830</v>
      </c>
      <c r="K5" s="16">
        <v>538667</v>
      </c>
      <c r="L5" s="24">
        <v>537400</v>
      </c>
      <c r="M5" s="24">
        <v>535720</v>
      </c>
      <c r="N5" s="4"/>
      <c r="O5" s="4"/>
      <c r="P5" s="4"/>
      <c r="Q5" s="4"/>
      <c r="R5" s="4"/>
      <c r="S5" s="4"/>
      <c r="T5" s="4"/>
      <c r="U5" s="4"/>
    </row>
    <row r="6" spans="1:21" ht="18.7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8.75" customHeight="1" x14ac:dyDescent="0.3">
      <c r="A7" s="4" t="s">
        <v>229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8.75" customHeight="1" x14ac:dyDescent="0.3">
      <c r="A8" s="237" t="s">
        <v>0</v>
      </c>
      <c r="B8" s="237"/>
      <c r="C8" s="238" t="s">
        <v>33</v>
      </c>
      <c r="D8" s="238"/>
      <c r="E8" s="238"/>
      <c r="F8" s="238" t="s">
        <v>48</v>
      </c>
      <c r="G8" s="238" t="s">
        <v>49</v>
      </c>
      <c r="H8" s="238" t="s">
        <v>50</v>
      </c>
      <c r="I8" s="238" t="s">
        <v>51</v>
      </c>
      <c r="J8" s="238" t="s">
        <v>52</v>
      </c>
      <c r="K8" s="238" t="s">
        <v>34</v>
      </c>
      <c r="L8" s="238"/>
      <c r="M8" s="238"/>
      <c r="N8" s="238"/>
      <c r="O8" s="238"/>
      <c r="P8" s="238"/>
      <c r="Q8" s="238"/>
      <c r="R8" s="238"/>
      <c r="S8" s="238"/>
      <c r="T8" s="31" t="s">
        <v>1</v>
      </c>
      <c r="U8" s="238" t="s">
        <v>2</v>
      </c>
    </row>
    <row r="9" spans="1:21" ht="18.75" customHeight="1" x14ac:dyDescent="0.3">
      <c r="A9" s="239" t="s">
        <v>28</v>
      </c>
      <c r="B9" s="239"/>
      <c r="C9" s="32" t="s">
        <v>53</v>
      </c>
      <c r="D9" s="32" t="s">
        <v>54</v>
      </c>
      <c r="E9" s="176" t="s">
        <v>3</v>
      </c>
      <c r="F9" s="238"/>
      <c r="G9" s="238"/>
      <c r="H9" s="238"/>
      <c r="I9" s="238"/>
      <c r="J9" s="238"/>
      <c r="K9" s="32" t="s">
        <v>55</v>
      </c>
      <c r="L9" s="32" t="s">
        <v>56</v>
      </c>
      <c r="M9" s="32" t="s">
        <v>57</v>
      </c>
      <c r="N9" s="32" t="s">
        <v>58</v>
      </c>
      <c r="O9" s="32" t="s">
        <v>59</v>
      </c>
      <c r="P9" s="32" t="s">
        <v>60</v>
      </c>
      <c r="Q9" s="32" t="s">
        <v>61</v>
      </c>
      <c r="R9" s="32" t="s">
        <v>65</v>
      </c>
      <c r="S9" s="176" t="s">
        <v>3</v>
      </c>
      <c r="T9" s="31" t="s">
        <v>5</v>
      </c>
      <c r="U9" s="238"/>
    </row>
    <row r="10" spans="1:21" ht="18.75" customHeight="1" x14ac:dyDescent="0.3">
      <c r="A10" s="234" t="s">
        <v>6</v>
      </c>
      <c r="B10" s="31" t="s">
        <v>23</v>
      </c>
      <c r="C10" s="33">
        <v>1059</v>
      </c>
      <c r="D10" s="33">
        <v>5512</v>
      </c>
      <c r="E10" s="33">
        <f>SUM(C10:D10)</f>
        <v>6571</v>
      </c>
      <c r="F10" s="33">
        <v>5649</v>
      </c>
      <c r="G10" s="33">
        <v>13208</v>
      </c>
      <c r="H10" s="33">
        <v>16956</v>
      </c>
      <c r="I10" s="33">
        <v>16805</v>
      </c>
      <c r="J10" s="33">
        <v>7454</v>
      </c>
      <c r="K10" s="33">
        <v>7142</v>
      </c>
      <c r="L10" s="33">
        <v>8598</v>
      </c>
      <c r="M10" s="33">
        <v>5646</v>
      </c>
      <c r="N10" s="33">
        <v>3683</v>
      </c>
      <c r="O10" s="33">
        <v>1538</v>
      </c>
      <c r="P10" s="33">
        <v>255</v>
      </c>
      <c r="Q10" s="33">
        <v>11</v>
      </c>
      <c r="R10" s="33">
        <v>1</v>
      </c>
      <c r="S10" s="33">
        <f>SUM(K10:R10)</f>
        <v>26874</v>
      </c>
      <c r="T10" s="33">
        <f>S10+J10+I10+H10+G10+F10+E10</f>
        <v>93517</v>
      </c>
      <c r="U10" s="235">
        <f>T10+T11</f>
        <v>179347</v>
      </c>
    </row>
    <row r="11" spans="1:21" ht="18.75" customHeight="1" x14ac:dyDescent="0.3">
      <c r="A11" s="234"/>
      <c r="B11" s="31" t="s">
        <v>24</v>
      </c>
      <c r="C11" s="33">
        <v>969</v>
      </c>
      <c r="D11" s="33">
        <v>5118</v>
      </c>
      <c r="E11" s="33">
        <f>SUM(C11:D11)</f>
        <v>6087</v>
      </c>
      <c r="F11" s="33">
        <v>5234</v>
      </c>
      <c r="G11" s="33">
        <v>12692</v>
      </c>
      <c r="H11" s="33">
        <v>16473</v>
      </c>
      <c r="I11" s="33">
        <v>16939</v>
      </c>
      <c r="J11" s="33">
        <v>7607</v>
      </c>
      <c r="K11" s="33">
        <v>6947</v>
      </c>
      <c r="L11" s="33">
        <v>7523</v>
      </c>
      <c r="M11" s="33">
        <v>4052</v>
      </c>
      <c r="N11" s="33">
        <v>1853</v>
      </c>
      <c r="O11" s="33">
        <v>392</v>
      </c>
      <c r="P11" s="33">
        <v>31</v>
      </c>
      <c r="Q11" s="33">
        <v>0</v>
      </c>
      <c r="R11" s="33">
        <v>0</v>
      </c>
      <c r="S11" s="33">
        <f>SUM(K11:R11)</f>
        <v>20798</v>
      </c>
      <c r="T11" s="33">
        <f>S11+J11+I11+H11+G11+F11+E11</f>
        <v>85830</v>
      </c>
      <c r="U11" s="235"/>
    </row>
    <row r="12" spans="1:21" ht="18.75" customHeight="1" x14ac:dyDescent="0.3">
      <c r="A12" s="234" t="s">
        <v>7</v>
      </c>
      <c r="B12" s="31" t="s">
        <v>23</v>
      </c>
      <c r="C12" s="33">
        <v>288</v>
      </c>
      <c r="D12" s="33">
        <v>1430</v>
      </c>
      <c r="E12" s="33">
        <f t="shared" ref="E12:E43" si="0">SUM(C12:D12)</f>
        <v>1718</v>
      </c>
      <c r="F12" s="33">
        <v>1476</v>
      </c>
      <c r="G12" s="33">
        <v>3255</v>
      </c>
      <c r="H12" s="33">
        <v>4352</v>
      </c>
      <c r="I12" s="33">
        <v>4227</v>
      </c>
      <c r="J12" s="33">
        <v>2019</v>
      </c>
      <c r="K12" s="33">
        <v>2002</v>
      </c>
      <c r="L12" s="33">
        <v>2212</v>
      </c>
      <c r="M12" s="33">
        <v>1315</v>
      </c>
      <c r="N12" s="33">
        <v>771</v>
      </c>
      <c r="O12" s="33">
        <v>284</v>
      </c>
      <c r="P12" s="33">
        <v>53</v>
      </c>
      <c r="Q12" s="33">
        <v>0</v>
      </c>
      <c r="R12" s="33">
        <v>0</v>
      </c>
      <c r="S12" s="33">
        <f t="shared" ref="S12:S47" si="1">SUM(K12:R12)</f>
        <v>6637</v>
      </c>
      <c r="T12" s="33">
        <f t="shared" ref="T12:T43" si="2">S12+J12+I12+H12+G12+F12+E12</f>
        <v>23684</v>
      </c>
      <c r="U12" s="235">
        <f>T12+T13</f>
        <v>44531</v>
      </c>
    </row>
    <row r="13" spans="1:21" ht="18.75" customHeight="1" x14ac:dyDescent="0.3">
      <c r="A13" s="234"/>
      <c r="B13" s="31" t="s">
        <v>24</v>
      </c>
      <c r="C13" s="33">
        <v>248</v>
      </c>
      <c r="D13" s="33">
        <v>1266</v>
      </c>
      <c r="E13" s="33">
        <f t="shared" si="0"/>
        <v>1514</v>
      </c>
      <c r="F13" s="33">
        <v>1142</v>
      </c>
      <c r="G13" s="33">
        <v>3009</v>
      </c>
      <c r="H13" s="33">
        <v>4032</v>
      </c>
      <c r="I13" s="33">
        <v>4063</v>
      </c>
      <c r="J13" s="33">
        <v>1856</v>
      </c>
      <c r="K13" s="33">
        <v>1836</v>
      </c>
      <c r="L13" s="33">
        <v>1911</v>
      </c>
      <c r="M13" s="33">
        <v>1015</v>
      </c>
      <c r="N13" s="33">
        <v>380</v>
      </c>
      <c r="O13" s="33">
        <v>86</v>
      </c>
      <c r="P13" s="33">
        <v>3</v>
      </c>
      <c r="Q13" s="33">
        <v>0</v>
      </c>
      <c r="R13" s="33">
        <v>0</v>
      </c>
      <c r="S13" s="33">
        <f t="shared" si="1"/>
        <v>5231</v>
      </c>
      <c r="T13" s="33">
        <f t="shared" si="2"/>
        <v>20847</v>
      </c>
      <c r="U13" s="235"/>
    </row>
    <row r="14" spans="1:21" ht="18.75" customHeight="1" x14ac:dyDescent="0.3">
      <c r="A14" s="234" t="s">
        <v>8</v>
      </c>
      <c r="B14" s="31" t="s">
        <v>23</v>
      </c>
      <c r="C14" s="33">
        <v>142</v>
      </c>
      <c r="D14" s="33">
        <v>623</v>
      </c>
      <c r="E14" s="33">
        <f t="shared" si="0"/>
        <v>765</v>
      </c>
      <c r="F14" s="33">
        <v>648</v>
      </c>
      <c r="G14" s="33">
        <v>1388</v>
      </c>
      <c r="H14" s="33">
        <v>1750</v>
      </c>
      <c r="I14" s="33">
        <v>1746</v>
      </c>
      <c r="J14" s="33">
        <v>970</v>
      </c>
      <c r="K14" s="33">
        <v>914</v>
      </c>
      <c r="L14" s="33">
        <v>1082</v>
      </c>
      <c r="M14" s="33">
        <v>650</v>
      </c>
      <c r="N14" s="33">
        <v>377</v>
      </c>
      <c r="O14" s="33">
        <v>189</v>
      </c>
      <c r="P14" s="33">
        <v>32</v>
      </c>
      <c r="Q14" s="33">
        <v>6</v>
      </c>
      <c r="R14" s="33">
        <v>0</v>
      </c>
      <c r="S14" s="33">
        <f t="shared" si="1"/>
        <v>3250</v>
      </c>
      <c r="T14" s="33">
        <f t="shared" si="2"/>
        <v>10517</v>
      </c>
      <c r="U14" s="235">
        <f>T14+T15</f>
        <v>19648</v>
      </c>
    </row>
    <row r="15" spans="1:21" ht="18.75" customHeight="1" x14ac:dyDescent="0.3">
      <c r="A15" s="234"/>
      <c r="B15" s="31" t="s">
        <v>24</v>
      </c>
      <c r="C15" s="33">
        <v>110</v>
      </c>
      <c r="D15" s="33">
        <v>496</v>
      </c>
      <c r="E15" s="33">
        <f t="shared" si="0"/>
        <v>606</v>
      </c>
      <c r="F15" s="33">
        <v>526</v>
      </c>
      <c r="G15" s="33">
        <v>1251</v>
      </c>
      <c r="H15" s="33">
        <v>1650</v>
      </c>
      <c r="I15" s="33">
        <v>1676</v>
      </c>
      <c r="J15" s="33">
        <v>888</v>
      </c>
      <c r="K15" s="33">
        <v>818</v>
      </c>
      <c r="L15" s="33">
        <v>935</v>
      </c>
      <c r="M15" s="33">
        <v>512</v>
      </c>
      <c r="N15" s="33">
        <v>218</v>
      </c>
      <c r="O15" s="33">
        <v>47</v>
      </c>
      <c r="P15" s="33">
        <v>4</v>
      </c>
      <c r="Q15" s="33">
        <v>0</v>
      </c>
      <c r="R15" s="33">
        <v>0</v>
      </c>
      <c r="S15" s="33">
        <f t="shared" si="1"/>
        <v>2534</v>
      </c>
      <c r="T15" s="33">
        <f t="shared" si="2"/>
        <v>9131</v>
      </c>
      <c r="U15" s="235"/>
    </row>
    <row r="16" spans="1:21" ht="18.75" customHeight="1" x14ac:dyDescent="0.3">
      <c r="A16" s="234" t="s">
        <v>9</v>
      </c>
      <c r="B16" s="31" t="s">
        <v>23</v>
      </c>
      <c r="C16" s="33">
        <v>154</v>
      </c>
      <c r="D16" s="33">
        <v>611</v>
      </c>
      <c r="E16" s="33">
        <f t="shared" si="0"/>
        <v>765</v>
      </c>
      <c r="F16" s="33">
        <v>546</v>
      </c>
      <c r="G16" s="33">
        <v>1357</v>
      </c>
      <c r="H16" s="33">
        <v>1820</v>
      </c>
      <c r="I16" s="33">
        <v>1852</v>
      </c>
      <c r="J16" s="33">
        <v>1047</v>
      </c>
      <c r="K16" s="33">
        <v>1119</v>
      </c>
      <c r="L16" s="33">
        <v>1409</v>
      </c>
      <c r="M16" s="33">
        <v>798</v>
      </c>
      <c r="N16" s="33">
        <v>551</v>
      </c>
      <c r="O16" s="33">
        <v>260</v>
      </c>
      <c r="P16" s="33">
        <v>57</v>
      </c>
      <c r="Q16" s="33">
        <v>8</v>
      </c>
      <c r="R16" s="33">
        <v>0</v>
      </c>
      <c r="S16" s="33">
        <f t="shared" si="1"/>
        <v>4202</v>
      </c>
      <c r="T16" s="33">
        <f t="shared" si="2"/>
        <v>11589</v>
      </c>
      <c r="U16" s="235">
        <f>T16+T17</f>
        <v>22269</v>
      </c>
    </row>
    <row r="17" spans="1:21" ht="18.75" customHeight="1" x14ac:dyDescent="0.3">
      <c r="A17" s="234"/>
      <c r="B17" s="31" t="s">
        <v>24</v>
      </c>
      <c r="C17" s="33">
        <v>124</v>
      </c>
      <c r="D17" s="33">
        <v>545</v>
      </c>
      <c r="E17" s="33">
        <f t="shared" si="0"/>
        <v>669</v>
      </c>
      <c r="F17" s="33">
        <v>507</v>
      </c>
      <c r="G17" s="33">
        <v>1233</v>
      </c>
      <c r="H17" s="33">
        <v>1731</v>
      </c>
      <c r="I17" s="33">
        <v>1843</v>
      </c>
      <c r="J17" s="33">
        <v>1114</v>
      </c>
      <c r="K17" s="33">
        <v>1179</v>
      </c>
      <c r="L17" s="33">
        <v>1244</v>
      </c>
      <c r="M17" s="33">
        <v>666</v>
      </c>
      <c r="N17" s="33">
        <v>386</v>
      </c>
      <c r="O17" s="33">
        <v>100</v>
      </c>
      <c r="P17" s="33">
        <v>8</v>
      </c>
      <c r="Q17" s="33">
        <v>0</v>
      </c>
      <c r="R17" s="33">
        <v>0</v>
      </c>
      <c r="S17" s="33">
        <f>SUM(K17:R17)</f>
        <v>3583</v>
      </c>
      <c r="T17" s="33">
        <f t="shared" si="2"/>
        <v>10680</v>
      </c>
      <c r="U17" s="235"/>
    </row>
    <row r="18" spans="1:21" ht="18.75" customHeight="1" x14ac:dyDescent="0.3">
      <c r="A18" s="234" t="s">
        <v>10</v>
      </c>
      <c r="B18" s="31" t="s">
        <v>23</v>
      </c>
      <c r="C18" s="33">
        <v>98</v>
      </c>
      <c r="D18" s="33">
        <v>402</v>
      </c>
      <c r="E18" s="33">
        <f>SUM(C18:D18)</f>
        <v>500</v>
      </c>
      <c r="F18" s="33">
        <v>425</v>
      </c>
      <c r="G18" s="33">
        <v>980</v>
      </c>
      <c r="H18" s="33">
        <v>1299</v>
      </c>
      <c r="I18" s="33">
        <v>1198</v>
      </c>
      <c r="J18" s="33">
        <v>724</v>
      </c>
      <c r="K18" s="33">
        <v>822</v>
      </c>
      <c r="L18" s="33">
        <v>995</v>
      </c>
      <c r="M18" s="33">
        <v>567</v>
      </c>
      <c r="N18" s="33">
        <v>377</v>
      </c>
      <c r="O18" s="33">
        <v>179</v>
      </c>
      <c r="P18" s="33">
        <v>24</v>
      </c>
      <c r="Q18" s="33">
        <v>4</v>
      </c>
      <c r="R18" s="33">
        <v>0</v>
      </c>
      <c r="S18" s="33">
        <f t="shared" si="1"/>
        <v>2968</v>
      </c>
      <c r="T18" s="33">
        <f t="shared" si="2"/>
        <v>8094</v>
      </c>
      <c r="U18" s="235">
        <f>T18+T19</f>
        <v>15417</v>
      </c>
    </row>
    <row r="19" spans="1:21" ht="18.75" customHeight="1" x14ac:dyDescent="0.3">
      <c r="A19" s="234"/>
      <c r="B19" s="31" t="s">
        <v>24</v>
      </c>
      <c r="C19" s="33">
        <v>98</v>
      </c>
      <c r="D19" s="33">
        <v>418</v>
      </c>
      <c r="E19" s="33">
        <f t="shared" si="0"/>
        <v>516</v>
      </c>
      <c r="F19" s="33">
        <v>349</v>
      </c>
      <c r="G19" s="33">
        <v>903</v>
      </c>
      <c r="H19" s="33">
        <v>1201</v>
      </c>
      <c r="I19" s="33">
        <v>1274</v>
      </c>
      <c r="J19" s="33">
        <v>774</v>
      </c>
      <c r="K19" s="33">
        <v>819</v>
      </c>
      <c r="L19" s="33">
        <v>829</v>
      </c>
      <c r="M19" s="33">
        <v>414</v>
      </c>
      <c r="N19" s="33">
        <v>201</v>
      </c>
      <c r="O19" s="33">
        <v>38</v>
      </c>
      <c r="P19" s="33">
        <v>5</v>
      </c>
      <c r="Q19" s="33">
        <v>0</v>
      </c>
      <c r="R19" s="33">
        <v>0</v>
      </c>
      <c r="S19" s="33">
        <f t="shared" si="1"/>
        <v>2306</v>
      </c>
      <c r="T19" s="33">
        <f t="shared" si="2"/>
        <v>7323</v>
      </c>
      <c r="U19" s="235"/>
    </row>
    <row r="20" spans="1:21" ht="18.75" customHeight="1" x14ac:dyDescent="0.3">
      <c r="A20" s="234" t="s">
        <v>11</v>
      </c>
      <c r="B20" s="31" t="s">
        <v>23</v>
      </c>
      <c r="C20" s="33">
        <v>350</v>
      </c>
      <c r="D20" s="33">
        <v>1618</v>
      </c>
      <c r="E20" s="33">
        <f t="shared" si="0"/>
        <v>1968</v>
      </c>
      <c r="F20" s="33">
        <v>1549</v>
      </c>
      <c r="G20" s="33">
        <v>3735</v>
      </c>
      <c r="H20" s="33">
        <v>4916</v>
      </c>
      <c r="I20" s="33">
        <v>4523</v>
      </c>
      <c r="J20" s="33">
        <v>1807</v>
      </c>
      <c r="K20" s="33">
        <v>1781</v>
      </c>
      <c r="L20" s="33">
        <v>2196</v>
      </c>
      <c r="M20" s="33">
        <v>1446</v>
      </c>
      <c r="N20" s="33">
        <v>949</v>
      </c>
      <c r="O20" s="33">
        <v>342</v>
      </c>
      <c r="P20" s="33">
        <v>57</v>
      </c>
      <c r="Q20" s="33">
        <v>2</v>
      </c>
      <c r="R20" s="33">
        <v>0</v>
      </c>
      <c r="S20" s="33">
        <f t="shared" si="1"/>
        <v>6773</v>
      </c>
      <c r="T20" s="33">
        <f t="shared" si="2"/>
        <v>25271</v>
      </c>
      <c r="U20" s="235">
        <f>T20+T21</f>
        <v>48895</v>
      </c>
    </row>
    <row r="21" spans="1:21" ht="18.75" customHeight="1" x14ac:dyDescent="0.3">
      <c r="A21" s="234"/>
      <c r="B21" s="31" t="s">
        <v>24</v>
      </c>
      <c r="C21" s="33">
        <v>359</v>
      </c>
      <c r="D21" s="33">
        <v>1571</v>
      </c>
      <c r="E21" s="33">
        <f>SUM(C21:D21)</f>
        <v>1930</v>
      </c>
      <c r="F21" s="33">
        <v>1497</v>
      </c>
      <c r="G21" s="33">
        <v>3534</v>
      </c>
      <c r="H21" s="33">
        <v>4709</v>
      </c>
      <c r="I21" s="33">
        <v>4402</v>
      </c>
      <c r="J21" s="33">
        <v>1861</v>
      </c>
      <c r="K21" s="33">
        <v>1813</v>
      </c>
      <c r="L21" s="33">
        <v>2151</v>
      </c>
      <c r="M21" s="33">
        <v>1078</v>
      </c>
      <c r="N21" s="33">
        <v>516</v>
      </c>
      <c r="O21" s="33">
        <v>127</v>
      </c>
      <c r="P21" s="33">
        <v>6</v>
      </c>
      <c r="Q21" s="33">
        <v>0</v>
      </c>
      <c r="R21" s="33">
        <v>0</v>
      </c>
      <c r="S21" s="33">
        <f>SUM(K21:R21)</f>
        <v>5691</v>
      </c>
      <c r="T21" s="33">
        <f t="shared" si="2"/>
        <v>23624</v>
      </c>
      <c r="U21" s="235"/>
    </row>
    <row r="22" spans="1:21" ht="18.75" customHeight="1" x14ac:dyDescent="0.3">
      <c r="A22" s="234" t="s">
        <v>12</v>
      </c>
      <c r="B22" s="31" t="s">
        <v>23</v>
      </c>
      <c r="C22" s="33">
        <v>111</v>
      </c>
      <c r="D22" s="33">
        <v>530</v>
      </c>
      <c r="E22" s="33">
        <f t="shared" si="0"/>
        <v>641</v>
      </c>
      <c r="F22" s="33">
        <v>566</v>
      </c>
      <c r="G22" s="33">
        <v>1266</v>
      </c>
      <c r="H22" s="33">
        <v>1555</v>
      </c>
      <c r="I22" s="33">
        <v>1718</v>
      </c>
      <c r="J22" s="33">
        <v>850</v>
      </c>
      <c r="K22" s="33">
        <v>960</v>
      </c>
      <c r="L22" s="33">
        <v>1118</v>
      </c>
      <c r="M22" s="33">
        <v>716</v>
      </c>
      <c r="N22" s="33">
        <v>380</v>
      </c>
      <c r="O22" s="33">
        <v>194</v>
      </c>
      <c r="P22" s="33">
        <v>35</v>
      </c>
      <c r="Q22" s="33">
        <v>3</v>
      </c>
      <c r="R22" s="33">
        <v>1</v>
      </c>
      <c r="S22" s="33">
        <f t="shared" si="1"/>
        <v>3407</v>
      </c>
      <c r="T22" s="33">
        <f t="shared" si="2"/>
        <v>10003</v>
      </c>
      <c r="U22" s="235">
        <f>T22+T23</f>
        <v>19301</v>
      </c>
    </row>
    <row r="23" spans="1:21" ht="18.75" customHeight="1" x14ac:dyDescent="0.3">
      <c r="A23" s="234"/>
      <c r="B23" s="31" t="s">
        <v>24</v>
      </c>
      <c r="C23" s="33">
        <v>114</v>
      </c>
      <c r="D23" s="33">
        <v>494</v>
      </c>
      <c r="E23" s="33">
        <f t="shared" si="0"/>
        <v>608</v>
      </c>
      <c r="F23" s="33">
        <v>484</v>
      </c>
      <c r="G23" s="33">
        <v>1159</v>
      </c>
      <c r="H23" s="33">
        <v>1520</v>
      </c>
      <c r="I23" s="33">
        <v>1769</v>
      </c>
      <c r="J23" s="33">
        <v>948</v>
      </c>
      <c r="K23" s="33">
        <v>917</v>
      </c>
      <c r="L23" s="33">
        <v>1003</v>
      </c>
      <c r="M23" s="33">
        <v>523</v>
      </c>
      <c r="N23" s="33">
        <v>287</v>
      </c>
      <c r="O23" s="33">
        <v>77</v>
      </c>
      <c r="P23" s="33">
        <v>3</v>
      </c>
      <c r="Q23" s="33">
        <v>0</v>
      </c>
      <c r="R23" s="33">
        <v>0</v>
      </c>
      <c r="S23" s="33">
        <f t="shared" si="1"/>
        <v>2810</v>
      </c>
      <c r="T23" s="33">
        <f t="shared" si="2"/>
        <v>9298</v>
      </c>
      <c r="U23" s="235"/>
    </row>
    <row r="24" spans="1:21" ht="18.75" customHeight="1" x14ac:dyDescent="0.3">
      <c r="A24" s="234" t="s">
        <v>13</v>
      </c>
      <c r="B24" s="31" t="s">
        <v>23</v>
      </c>
      <c r="C24" s="33">
        <v>411</v>
      </c>
      <c r="D24" s="33">
        <v>1742</v>
      </c>
      <c r="E24" s="33">
        <f t="shared" si="0"/>
        <v>2153</v>
      </c>
      <c r="F24" s="33">
        <v>2046</v>
      </c>
      <c r="G24" s="33">
        <v>4433</v>
      </c>
      <c r="H24" s="33">
        <v>5562</v>
      </c>
      <c r="I24" s="33">
        <v>5153</v>
      </c>
      <c r="J24" s="33">
        <v>2375</v>
      </c>
      <c r="K24" s="33">
        <v>2278</v>
      </c>
      <c r="L24" s="33">
        <v>2858</v>
      </c>
      <c r="M24" s="33">
        <v>1764</v>
      </c>
      <c r="N24" s="33">
        <v>1167</v>
      </c>
      <c r="O24" s="33">
        <v>488</v>
      </c>
      <c r="P24" s="33">
        <v>90</v>
      </c>
      <c r="Q24" s="33">
        <v>1</v>
      </c>
      <c r="R24" s="33">
        <v>0</v>
      </c>
      <c r="S24" s="33">
        <f t="shared" si="1"/>
        <v>8646</v>
      </c>
      <c r="T24" s="33">
        <f t="shared" si="2"/>
        <v>30368</v>
      </c>
      <c r="U24" s="235">
        <f>T24+T25</f>
        <v>57397</v>
      </c>
    </row>
    <row r="25" spans="1:21" ht="18.75" customHeight="1" x14ac:dyDescent="0.3">
      <c r="A25" s="234"/>
      <c r="B25" s="31" t="s">
        <v>24</v>
      </c>
      <c r="C25" s="33">
        <v>385</v>
      </c>
      <c r="D25" s="33">
        <v>1622</v>
      </c>
      <c r="E25" s="33">
        <f t="shared" si="0"/>
        <v>2007</v>
      </c>
      <c r="F25" s="33">
        <v>1835</v>
      </c>
      <c r="G25" s="33">
        <v>3959</v>
      </c>
      <c r="H25" s="33">
        <v>4944</v>
      </c>
      <c r="I25" s="33">
        <v>4978</v>
      </c>
      <c r="J25" s="33">
        <v>2288</v>
      </c>
      <c r="K25" s="33">
        <v>2271</v>
      </c>
      <c r="L25" s="33">
        <v>2623</v>
      </c>
      <c r="M25" s="33">
        <v>1335</v>
      </c>
      <c r="N25" s="33">
        <v>638</v>
      </c>
      <c r="O25" s="33">
        <v>137</v>
      </c>
      <c r="P25" s="33">
        <v>12</v>
      </c>
      <c r="Q25" s="33">
        <v>2</v>
      </c>
      <c r="R25" s="33">
        <v>0</v>
      </c>
      <c r="S25" s="33">
        <f t="shared" si="1"/>
        <v>7018</v>
      </c>
      <c r="T25" s="33">
        <f t="shared" si="2"/>
        <v>27029</v>
      </c>
      <c r="U25" s="235"/>
    </row>
    <row r="26" spans="1:21" ht="18.75" customHeight="1" x14ac:dyDescent="0.3">
      <c r="A26" s="234" t="s">
        <v>14</v>
      </c>
      <c r="B26" s="31" t="s">
        <v>23</v>
      </c>
      <c r="C26" s="33">
        <v>481</v>
      </c>
      <c r="D26" s="33">
        <v>2082</v>
      </c>
      <c r="E26" s="33">
        <f t="shared" si="0"/>
        <v>2563</v>
      </c>
      <c r="F26" s="33">
        <v>1993</v>
      </c>
      <c r="G26" s="33">
        <v>4348</v>
      </c>
      <c r="H26" s="33">
        <v>5863</v>
      </c>
      <c r="I26" s="33">
        <v>5968</v>
      </c>
      <c r="J26" s="33">
        <v>2723</v>
      </c>
      <c r="K26" s="33">
        <v>2650</v>
      </c>
      <c r="L26" s="33">
        <v>3139</v>
      </c>
      <c r="M26" s="33">
        <v>1979</v>
      </c>
      <c r="N26" s="33">
        <v>1260</v>
      </c>
      <c r="O26" s="33">
        <v>517</v>
      </c>
      <c r="P26" s="33">
        <v>83</v>
      </c>
      <c r="Q26" s="33">
        <v>8</v>
      </c>
      <c r="R26" s="33">
        <v>0</v>
      </c>
      <c r="S26" s="33">
        <f t="shared" si="1"/>
        <v>9636</v>
      </c>
      <c r="T26" s="33">
        <f t="shared" si="2"/>
        <v>33094</v>
      </c>
      <c r="U26" s="235">
        <f>T26+T27</f>
        <v>64225</v>
      </c>
    </row>
    <row r="27" spans="1:21" ht="18.75" customHeight="1" x14ac:dyDescent="0.3">
      <c r="A27" s="234"/>
      <c r="B27" s="31" t="s">
        <v>24</v>
      </c>
      <c r="C27" s="33">
        <v>429</v>
      </c>
      <c r="D27" s="33">
        <v>2009</v>
      </c>
      <c r="E27" s="33">
        <f t="shared" si="0"/>
        <v>2438</v>
      </c>
      <c r="F27" s="33">
        <v>1854</v>
      </c>
      <c r="G27" s="33">
        <v>4169</v>
      </c>
      <c r="H27" s="33">
        <v>5770</v>
      </c>
      <c r="I27" s="33">
        <v>6106</v>
      </c>
      <c r="J27" s="33">
        <v>2782</v>
      </c>
      <c r="K27" s="33">
        <v>2624</v>
      </c>
      <c r="L27" s="33">
        <v>2931</v>
      </c>
      <c r="M27" s="33">
        <v>1587</v>
      </c>
      <c r="N27" s="33">
        <v>689</v>
      </c>
      <c r="O27" s="33">
        <v>174</v>
      </c>
      <c r="P27" s="33">
        <v>7</v>
      </c>
      <c r="Q27" s="33">
        <v>0</v>
      </c>
      <c r="R27" s="33">
        <v>0</v>
      </c>
      <c r="S27" s="33">
        <f t="shared" si="1"/>
        <v>8012</v>
      </c>
      <c r="T27" s="33">
        <f t="shared" si="2"/>
        <v>31131</v>
      </c>
      <c r="U27" s="235"/>
    </row>
    <row r="28" spans="1:21" ht="18.75" customHeight="1" x14ac:dyDescent="0.3">
      <c r="A28" s="234" t="s">
        <v>15</v>
      </c>
      <c r="B28" s="31" t="s">
        <v>23</v>
      </c>
      <c r="C28" s="33">
        <v>113</v>
      </c>
      <c r="D28" s="33">
        <v>518</v>
      </c>
      <c r="E28" s="33">
        <f t="shared" si="0"/>
        <v>631</v>
      </c>
      <c r="F28" s="33">
        <v>441</v>
      </c>
      <c r="G28" s="33">
        <v>847</v>
      </c>
      <c r="H28" s="33">
        <v>1104</v>
      </c>
      <c r="I28" s="33">
        <v>1172</v>
      </c>
      <c r="J28" s="33">
        <v>570</v>
      </c>
      <c r="K28" s="33">
        <v>571</v>
      </c>
      <c r="L28" s="33">
        <v>686</v>
      </c>
      <c r="M28" s="33">
        <v>403</v>
      </c>
      <c r="N28" s="33">
        <v>289</v>
      </c>
      <c r="O28" s="33">
        <v>125</v>
      </c>
      <c r="P28" s="33">
        <v>25</v>
      </c>
      <c r="Q28" s="33">
        <v>1</v>
      </c>
      <c r="R28" s="33">
        <v>0</v>
      </c>
      <c r="S28" s="33">
        <f t="shared" si="1"/>
        <v>2100</v>
      </c>
      <c r="T28" s="33">
        <f t="shared" si="2"/>
        <v>6865</v>
      </c>
      <c r="U28" s="235">
        <f>T28+T29</f>
        <v>12893</v>
      </c>
    </row>
    <row r="29" spans="1:21" ht="18.75" customHeight="1" x14ac:dyDescent="0.3">
      <c r="A29" s="234"/>
      <c r="B29" s="31" t="s">
        <v>24</v>
      </c>
      <c r="C29" s="33">
        <v>93</v>
      </c>
      <c r="D29" s="33">
        <v>414</v>
      </c>
      <c r="E29" s="33">
        <f t="shared" si="0"/>
        <v>507</v>
      </c>
      <c r="F29" s="33">
        <v>360</v>
      </c>
      <c r="G29" s="33">
        <v>757</v>
      </c>
      <c r="H29" s="33">
        <v>1067</v>
      </c>
      <c r="I29" s="33">
        <v>1223</v>
      </c>
      <c r="J29" s="33">
        <v>584</v>
      </c>
      <c r="K29" s="33">
        <v>536</v>
      </c>
      <c r="L29" s="33">
        <v>539</v>
      </c>
      <c r="M29" s="33">
        <v>289</v>
      </c>
      <c r="N29" s="33">
        <v>146</v>
      </c>
      <c r="O29" s="33">
        <v>18</v>
      </c>
      <c r="P29" s="33">
        <v>2</v>
      </c>
      <c r="Q29" s="33">
        <v>0</v>
      </c>
      <c r="R29" s="33">
        <v>0</v>
      </c>
      <c r="S29" s="33">
        <f t="shared" si="1"/>
        <v>1530</v>
      </c>
      <c r="T29" s="33">
        <f t="shared" si="2"/>
        <v>6028</v>
      </c>
      <c r="U29" s="235"/>
    </row>
    <row r="30" spans="1:21" ht="18.75" customHeight="1" x14ac:dyDescent="0.3">
      <c r="A30" s="234" t="s">
        <v>16</v>
      </c>
      <c r="B30" s="31" t="s">
        <v>23</v>
      </c>
      <c r="C30" s="33">
        <v>10</v>
      </c>
      <c r="D30" s="33">
        <v>32</v>
      </c>
      <c r="E30" s="33">
        <f t="shared" si="0"/>
        <v>42</v>
      </c>
      <c r="F30" s="33">
        <v>43</v>
      </c>
      <c r="G30" s="33">
        <v>111</v>
      </c>
      <c r="H30" s="33">
        <v>112</v>
      </c>
      <c r="I30" s="33">
        <v>125</v>
      </c>
      <c r="J30" s="33">
        <v>87</v>
      </c>
      <c r="K30" s="33">
        <v>109</v>
      </c>
      <c r="L30" s="33">
        <v>107</v>
      </c>
      <c r="M30" s="33">
        <v>59</v>
      </c>
      <c r="N30" s="33">
        <v>59</v>
      </c>
      <c r="O30" s="33">
        <v>42</v>
      </c>
      <c r="P30" s="33">
        <v>6</v>
      </c>
      <c r="Q30" s="33">
        <v>0</v>
      </c>
      <c r="R30" s="33">
        <v>0</v>
      </c>
      <c r="S30" s="33">
        <f t="shared" si="1"/>
        <v>382</v>
      </c>
      <c r="T30" s="33">
        <f t="shared" si="2"/>
        <v>902</v>
      </c>
      <c r="U30" s="235">
        <f>T30+T31</f>
        <v>1657</v>
      </c>
    </row>
    <row r="31" spans="1:21" ht="18.75" customHeight="1" x14ac:dyDescent="0.3">
      <c r="A31" s="234"/>
      <c r="B31" s="31" t="s">
        <v>24</v>
      </c>
      <c r="C31" s="33">
        <v>8</v>
      </c>
      <c r="D31" s="33">
        <v>47</v>
      </c>
      <c r="E31" s="33">
        <f t="shared" si="0"/>
        <v>55</v>
      </c>
      <c r="F31" s="33">
        <v>39</v>
      </c>
      <c r="G31" s="33">
        <v>87</v>
      </c>
      <c r="H31" s="33">
        <v>89</v>
      </c>
      <c r="I31" s="33">
        <v>116</v>
      </c>
      <c r="J31" s="33">
        <v>100</v>
      </c>
      <c r="K31" s="33">
        <v>78</v>
      </c>
      <c r="L31" s="33">
        <v>91</v>
      </c>
      <c r="M31" s="33">
        <v>63</v>
      </c>
      <c r="N31" s="33">
        <v>27</v>
      </c>
      <c r="O31" s="33">
        <v>10</v>
      </c>
      <c r="P31" s="33">
        <v>0</v>
      </c>
      <c r="Q31" s="33">
        <v>0</v>
      </c>
      <c r="R31" s="33">
        <v>0</v>
      </c>
      <c r="S31" s="33">
        <f t="shared" si="1"/>
        <v>269</v>
      </c>
      <c r="T31" s="33">
        <f t="shared" si="2"/>
        <v>755</v>
      </c>
      <c r="U31" s="235"/>
    </row>
    <row r="32" spans="1:21" ht="18.75" customHeight="1" x14ac:dyDescent="0.3">
      <c r="A32" s="234" t="s">
        <v>17</v>
      </c>
      <c r="B32" s="31" t="s">
        <v>23</v>
      </c>
      <c r="C32" s="33">
        <v>58</v>
      </c>
      <c r="D32" s="33">
        <v>188</v>
      </c>
      <c r="E32" s="33">
        <f t="shared" si="0"/>
        <v>246</v>
      </c>
      <c r="F32" s="33">
        <v>199</v>
      </c>
      <c r="G32" s="33">
        <v>446</v>
      </c>
      <c r="H32" s="33">
        <v>565</v>
      </c>
      <c r="I32" s="33">
        <v>576</v>
      </c>
      <c r="J32" s="33">
        <v>315</v>
      </c>
      <c r="K32" s="33">
        <v>383</v>
      </c>
      <c r="L32" s="33">
        <v>459</v>
      </c>
      <c r="M32" s="33">
        <v>211</v>
      </c>
      <c r="N32" s="33">
        <v>179</v>
      </c>
      <c r="O32" s="33">
        <v>77</v>
      </c>
      <c r="P32" s="33">
        <v>12</v>
      </c>
      <c r="Q32" s="33">
        <v>3</v>
      </c>
      <c r="R32" s="33">
        <v>0</v>
      </c>
      <c r="S32" s="33">
        <f t="shared" si="1"/>
        <v>1324</v>
      </c>
      <c r="T32" s="33">
        <f t="shared" si="2"/>
        <v>3671</v>
      </c>
      <c r="U32" s="235">
        <f>T32+T33</f>
        <v>6951</v>
      </c>
    </row>
    <row r="33" spans="1:21" ht="18.75" customHeight="1" x14ac:dyDescent="0.3">
      <c r="A33" s="234"/>
      <c r="B33" s="31" t="s">
        <v>24</v>
      </c>
      <c r="C33" s="33">
        <v>49</v>
      </c>
      <c r="D33" s="33">
        <v>195</v>
      </c>
      <c r="E33" s="33">
        <f t="shared" si="0"/>
        <v>244</v>
      </c>
      <c r="F33" s="33">
        <v>145</v>
      </c>
      <c r="G33" s="33">
        <v>412</v>
      </c>
      <c r="H33" s="33">
        <v>510</v>
      </c>
      <c r="I33" s="33">
        <v>572</v>
      </c>
      <c r="J33" s="33">
        <v>365</v>
      </c>
      <c r="K33" s="33">
        <v>371</v>
      </c>
      <c r="L33" s="33">
        <v>351</v>
      </c>
      <c r="M33" s="33">
        <v>194</v>
      </c>
      <c r="N33" s="33">
        <v>99</v>
      </c>
      <c r="O33" s="33">
        <v>16</v>
      </c>
      <c r="P33" s="33">
        <v>1</v>
      </c>
      <c r="Q33" s="33">
        <v>0</v>
      </c>
      <c r="R33" s="33">
        <v>0</v>
      </c>
      <c r="S33" s="33">
        <f t="shared" si="1"/>
        <v>1032</v>
      </c>
      <c r="T33" s="33">
        <f t="shared" si="2"/>
        <v>3280</v>
      </c>
      <c r="U33" s="235"/>
    </row>
    <row r="34" spans="1:21" ht="18.75" customHeight="1" x14ac:dyDescent="0.3">
      <c r="A34" s="234" t="s">
        <v>18</v>
      </c>
      <c r="B34" s="31" t="s">
        <v>23</v>
      </c>
      <c r="C34" s="33">
        <v>125</v>
      </c>
      <c r="D34" s="33">
        <v>419</v>
      </c>
      <c r="E34" s="33">
        <f t="shared" si="0"/>
        <v>544</v>
      </c>
      <c r="F34" s="33">
        <v>412</v>
      </c>
      <c r="G34" s="33">
        <v>909</v>
      </c>
      <c r="H34" s="33">
        <v>1216</v>
      </c>
      <c r="I34" s="33">
        <v>1301</v>
      </c>
      <c r="J34" s="33">
        <v>655</v>
      </c>
      <c r="K34" s="33">
        <v>683</v>
      </c>
      <c r="L34" s="33">
        <v>942</v>
      </c>
      <c r="M34" s="33">
        <v>489</v>
      </c>
      <c r="N34" s="33">
        <v>294</v>
      </c>
      <c r="O34" s="33">
        <v>142</v>
      </c>
      <c r="P34" s="33">
        <v>27</v>
      </c>
      <c r="Q34" s="33">
        <v>2</v>
      </c>
      <c r="R34" s="33">
        <v>0</v>
      </c>
      <c r="S34" s="33">
        <f t="shared" si="1"/>
        <v>2579</v>
      </c>
      <c r="T34" s="33">
        <f t="shared" si="2"/>
        <v>7616</v>
      </c>
      <c r="U34" s="235">
        <f>T34+T35</f>
        <v>14440</v>
      </c>
    </row>
    <row r="35" spans="1:21" ht="18.75" customHeight="1" x14ac:dyDescent="0.3">
      <c r="A35" s="234"/>
      <c r="B35" s="31" t="s">
        <v>24</v>
      </c>
      <c r="C35" s="33">
        <v>104</v>
      </c>
      <c r="D35" s="33">
        <v>381</v>
      </c>
      <c r="E35" s="33">
        <f t="shared" si="0"/>
        <v>485</v>
      </c>
      <c r="F35" s="33">
        <v>341</v>
      </c>
      <c r="G35" s="33">
        <v>783</v>
      </c>
      <c r="H35" s="33">
        <v>1172</v>
      </c>
      <c r="I35" s="33">
        <v>1282</v>
      </c>
      <c r="J35" s="33">
        <v>661</v>
      </c>
      <c r="K35" s="33">
        <v>703</v>
      </c>
      <c r="L35" s="33">
        <v>750</v>
      </c>
      <c r="M35" s="33">
        <v>387</v>
      </c>
      <c r="N35" s="33">
        <v>208</v>
      </c>
      <c r="O35" s="33">
        <v>48</v>
      </c>
      <c r="P35" s="33">
        <v>4</v>
      </c>
      <c r="Q35" s="33">
        <v>0</v>
      </c>
      <c r="R35" s="33">
        <v>0</v>
      </c>
      <c r="S35" s="33">
        <f t="shared" si="1"/>
        <v>2100</v>
      </c>
      <c r="T35" s="33">
        <f t="shared" si="2"/>
        <v>6824</v>
      </c>
      <c r="U35" s="235"/>
    </row>
    <row r="36" spans="1:21" ht="18.75" customHeight="1" x14ac:dyDescent="0.3">
      <c r="A36" s="234" t="s">
        <v>19</v>
      </c>
      <c r="B36" s="31" t="s">
        <v>23</v>
      </c>
      <c r="C36" s="33">
        <v>33</v>
      </c>
      <c r="D36" s="33">
        <v>175</v>
      </c>
      <c r="E36" s="33">
        <f t="shared" si="0"/>
        <v>208</v>
      </c>
      <c r="F36" s="33">
        <v>218</v>
      </c>
      <c r="G36" s="33">
        <v>472</v>
      </c>
      <c r="H36" s="33">
        <v>505</v>
      </c>
      <c r="I36" s="33">
        <v>545</v>
      </c>
      <c r="J36" s="33">
        <v>273</v>
      </c>
      <c r="K36" s="33">
        <v>352</v>
      </c>
      <c r="L36" s="33">
        <v>408</v>
      </c>
      <c r="M36" s="33">
        <v>240</v>
      </c>
      <c r="N36" s="33">
        <v>167</v>
      </c>
      <c r="O36" s="33">
        <v>76</v>
      </c>
      <c r="P36" s="33">
        <v>15</v>
      </c>
      <c r="Q36" s="33">
        <v>2</v>
      </c>
      <c r="R36" s="33">
        <v>0</v>
      </c>
      <c r="S36" s="33">
        <f t="shared" si="1"/>
        <v>1260</v>
      </c>
      <c r="T36" s="33">
        <f t="shared" si="2"/>
        <v>3481</v>
      </c>
      <c r="U36" s="235">
        <f>T36+T37</f>
        <v>6467</v>
      </c>
    </row>
    <row r="37" spans="1:21" ht="18.75" customHeight="1" x14ac:dyDescent="0.3">
      <c r="A37" s="234"/>
      <c r="B37" s="31" t="s">
        <v>24</v>
      </c>
      <c r="C37" s="33">
        <v>29</v>
      </c>
      <c r="D37" s="33">
        <v>138</v>
      </c>
      <c r="E37" s="33">
        <f t="shared" si="0"/>
        <v>167</v>
      </c>
      <c r="F37" s="33">
        <v>178</v>
      </c>
      <c r="G37" s="33">
        <v>386</v>
      </c>
      <c r="H37" s="33">
        <v>457</v>
      </c>
      <c r="I37" s="33">
        <v>505</v>
      </c>
      <c r="J37" s="33">
        <v>290</v>
      </c>
      <c r="K37" s="33">
        <v>284</v>
      </c>
      <c r="L37" s="33">
        <v>367</v>
      </c>
      <c r="M37" s="33">
        <v>218</v>
      </c>
      <c r="N37" s="33">
        <v>116</v>
      </c>
      <c r="O37" s="33">
        <v>18</v>
      </c>
      <c r="P37" s="33">
        <v>0</v>
      </c>
      <c r="Q37" s="33">
        <v>0</v>
      </c>
      <c r="R37" s="33">
        <v>0</v>
      </c>
      <c r="S37" s="33">
        <f t="shared" si="1"/>
        <v>1003</v>
      </c>
      <c r="T37" s="33">
        <f t="shared" si="2"/>
        <v>2986</v>
      </c>
      <c r="U37" s="235"/>
    </row>
    <row r="38" spans="1:21" ht="18.75" customHeight="1" x14ac:dyDescent="0.3">
      <c r="A38" s="234" t="s">
        <v>20</v>
      </c>
      <c r="B38" s="31" t="s">
        <v>23</v>
      </c>
      <c r="C38" s="33">
        <v>53</v>
      </c>
      <c r="D38" s="33">
        <v>220</v>
      </c>
      <c r="E38" s="33">
        <f t="shared" si="0"/>
        <v>273</v>
      </c>
      <c r="F38" s="33">
        <v>226</v>
      </c>
      <c r="G38" s="33">
        <v>540</v>
      </c>
      <c r="H38" s="33">
        <v>630</v>
      </c>
      <c r="I38" s="33">
        <v>635</v>
      </c>
      <c r="J38" s="33">
        <v>309</v>
      </c>
      <c r="K38" s="33">
        <v>340</v>
      </c>
      <c r="L38" s="33">
        <v>368</v>
      </c>
      <c r="M38" s="33">
        <v>233</v>
      </c>
      <c r="N38" s="33">
        <v>149</v>
      </c>
      <c r="O38" s="33">
        <v>66</v>
      </c>
      <c r="P38" s="33">
        <v>13</v>
      </c>
      <c r="Q38" s="33">
        <v>0</v>
      </c>
      <c r="R38" s="33">
        <v>0</v>
      </c>
      <c r="S38" s="33">
        <f t="shared" si="1"/>
        <v>1169</v>
      </c>
      <c r="T38" s="33">
        <f t="shared" si="2"/>
        <v>3782</v>
      </c>
      <c r="U38" s="235">
        <f>T38+T39</f>
        <v>6860</v>
      </c>
    </row>
    <row r="39" spans="1:21" ht="18.75" customHeight="1" x14ac:dyDescent="0.3">
      <c r="A39" s="234"/>
      <c r="B39" s="31" t="s">
        <v>24</v>
      </c>
      <c r="C39" s="33">
        <v>47</v>
      </c>
      <c r="D39" s="33">
        <v>150</v>
      </c>
      <c r="E39" s="33">
        <f t="shared" si="0"/>
        <v>197</v>
      </c>
      <c r="F39" s="33">
        <v>173</v>
      </c>
      <c r="G39" s="33">
        <v>406</v>
      </c>
      <c r="H39" s="33">
        <v>583</v>
      </c>
      <c r="I39" s="33">
        <v>589</v>
      </c>
      <c r="J39" s="33">
        <v>282</v>
      </c>
      <c r="K39" s="33">
        <v>278</v>
      </c>
      <c r="L39" s="33">
        <v>320</v>
      </c>
      <c r="M39" s="33">
        <v>163</v>
      </c>
      <c r="N39" s="33">
        <v>76</v>
      </c>
      <c r="O39" s="33">
        <v>11</v>
      </c>
      <c r="P39" s="33">
        <v>0</v>
      </c>
      <c r="Q39" s="33">
        <v>0</v>
      </c>
      <c r="R39" s="33">
        <v>0</v>
      </c>
      <c r="S39" s="33">
        <f t="shared" si="1"/>
        <v>848</v>
      </c>
      <c r="T39" s="33">
        <f t="shared" si="2"/>
        <v>3078</v>
      </c>
      <c r="U39" s="235"/>
    </row>
    <row r="40" spans="1:21" ht="18.75" customHeight="1" x14ac:dyDescent="0.3">
      <c r="A40" s="234" t="s">
        <v>21</v>
      </c>
      <c r="B40" s="31" t="s">
        <v>23</v>
      </c>
      <c r="C40" s="33">
        <v>25</v>
      </c>
      <c r="D40" s="33">
        <v>173</v>
      </c>
      <c r="E40" s="33">
        <f t="shared" si="0"/>
        <v>198</v>
      </c>
      <c r="F40" s="33">
        <v>211</v>
      </c>
      <c r="G40" s="33">
        <v>400</v>
      </c>
      <c r="H40" s="33">
        <v>453</v>
      </c>
      <c r="I40" s="33">
        <v>485</v>
      </c>
      <c r="J40" s="33">
        <v>296</v>
      </c>
      <c r="K40" s="33">
        <v>271</v>
      </c>
      <c r="L40" s="33">
        <v>323</v>
      </c>
      <c r="M40" s="33">
        <v>174</v>
      </c>
      <c r="N40" s="33">
        <v>106</v>
      </c>
      <c r="O40" s="33">
        <v>64</v>
      </c>
      <c r="P40" s="33">
        <v>12</v>
      </c>
      <c r="Q40" s="33">
        <v>0</v>
      </c>
      <c r="R40" s="33">
        <v>0</v>
      </c>
      <c r="S40" s="33">
        <f t="shared" si="1"/>
        <v>950</v>
      </c>
      <c r="T40" s="33">
        <f t="shared" si="2"/>
        <v>2993</v>
      </c>
      <c r="U40" s="235">
        <f>T40+T41</f>
        <v>5540</v>
      </c>
    </row>
    <row r="41" spans="1:21" ht="18.75" customHeight="1" x14ac:dyDescent="0.3">
      <c r="A41" s="234"/>
      <c r="B41" s="31" t="s">
        <v>24</v>
      </c>
      <c r="C41" s="33">
        <v>32</v>
      </c>
      <c r="D41" s="33">
        <v>143</v>
      </c>
      <c r="E41" s="33">
        <f t="shared" si="0"/>
        <v>175</v>
      </c>
      <c r="F41" s="33">
        <v>155</v>
      </c>
      <c r="G41" s="33">
        <v>341</v>
      </c>
      <c r="H41" s="33">
        <v>429</v>
      </c>
      <c r="I41" s="33">
        <v>440</v>
      </c>
      <c r="J41" s="33">
        <v>251</v>
      </c>
      <c r="K41" s="33">
        <v>242</v>
      </c>
      <c r="L41" s="33">
        <v>254</v>
      </c>
      <c r="M41" s="33">
        <v>168</v>
      </c>
      <c r="N41" s="33">
        <v>74</v>
      </c>
      <c r="O41" s="33">
        <v>18</v>
      </c>
      <c r="P41" s="33">
        <v>0</v>
      </c>
      <c r="Q41" s="33">
        <v>0</v>
      </c>
      <c r="R41" s="33">
        <v>0</v>
      </c>
      <c r="S41" s="33">
        <f t="shared" si="1"/>
        <v>756</v>
      </c>
      <c r="T41" s="33">
        <f t="shared" si="2"/>
        <v>2547</v>
      </c>
      <c r="U41" s="235"/>
    </row>
    <row r="42" spans="1:21" ht="18.75" customHeight="1" x14ac:dyDescent="0.3">
      <c r="A42" s="234" t="s">
        <v>22</v>
      </c>
      <c r="B42" s="31" t="s">
        <v>23</v>
      </c>
      <c r="C42" s="33">
        <v>68</v>
      </c>
      <c r="D42" s="33">
        <v>267</v>
      </c>
      <c r="E42" s="33">
        <f t="shared" si="0"/>
        <v>335</v>
      </c>
      <c r="F42" s="33">
        <v>265</v>
      </c>
      <c r="G42" s="33">
        <v>612</v>
      </c>
      <c r="H42" s="33">
        <v>788</v>
      </c>
      <c r="I42" s="33">
        <v>858</v>
      </c>
      <c r="J42" s="33">
        <v>510</v>
      </c>
      <c r="K42" s="33">
        <v>484</v>
      </c>
      <c r="L42" s="33">
        <v>588</v>
      </c>
      <c r="M42" s="33">
        <v>339</v>
      </c>
      <c r="N42" s="33">
        <v>254</v>
      </c>
      <c r="O42" s="33">
        <v>133</v>
      </c>
      <c r="P42" s="33">
        <v>30</v>
      </c>
      <c r="Q42" s="33">
        <v>1</v>
      </c>
      <c r="R42" s="33">
        <v>0</v>
      </c>
      <c r="S42" s="33">
        <f t="shared" si="1"/>
        <v>1829</v>
      </c>
      <c r="T42" s="33">
        <f t="shared" si="2"/>
        <v>5197</v>
      </c>
      <c r="U42" s="235">
        <f>T42+T43</f>
        <v>9882</v>
      </c>
    </row>
    <row r="43" spans="1:21" ht="18.75" customHeight="1" x14ac:dyDescent="0.3">
      <c r="A43" s="234"/>
      <c r="B43" s="31" t="s">
        <v>24</v>
      </c>
      <c r="C43" s="33">
        <v>62</v>
      </c>
      <c r="D43" s="33">
        <v>228</v>
      </c>
      <c r="E43" s="33">
        <f t="shared" si="0"/>
        <v>290</v>
      </c>
      <c r="F43" s="33">
        <v>224</v>
      </c>
      <c r="G43" s="33">
        <v>513</v>
      </c>
      <c r="H43" s="33">
        <v>782</v>
      </c>
      <c r="I43" s="33">
        <v>886</v>
      </c>
      <c r="J43" s="33">
        <v>460</v>
      </c>
      <c r="K43" s="33">
        <v>439</v>
      </c>
      <c r="L43" s="33">
        <v>538</v>
      </c>
      <c r="M43" s="33">
        <v>325</v>
      </c>
      <c r="N43" s="33">
        <v>199</v>
      </c>
      <c r="O43" s="33">
        <v>28</v>
      </c>
      <c r="P43" s="33">
        <v>1</v>
      </c>
      <c r="Q43" s="33">
        <v>0</v>
      </c>
      <c r="R43" s="33">
        <v>0</v>
      </c>
      <c r="S43" s="33">
        <f t="shared" si="1"/>
        <v>1530</v>
      </c>
      <c r="T43" s="33">
        <f t="shared" si="2"/>
        <v>4685</v>
      </c>
      <c r="U43" s="235"/>
    </row>
    <row r="44" spans="1:21" ht="18.75" customHeight="1" x14ac:dyDescent="0.3">
      <c r="A44" s="177" t="s">
        <v>27</v>
      </c>
      <c r="B44" s="31" t="s">
        <v>23</v>
      </c>
      <c r="C44" s="33">
        <f>C10+C12+C14+C16+C18+C20+C22+C24+C26+C28+C30+C32+C34+C36+C38+C40+C42</f>
        <v>3579</v>
      </c>
      <c r="D44" s="33">
        <f>D10+D12+D14+D16+D18+D20+D22+D24+D26+D28+D30+D32+D34+D36+D38+D40+D42</f>
        <v>16542</v>
      </c>
      <c r="E44" s="33">
        <f>SUM(C44:D44)</f>
        <v>20121</v>
      </c>
      <c r="F44" s="33">
        <f t="shared" ref="F44:T45" si="3">F10+F12+F14+F16+F18+F20+F22+F24+F26+F28+F30+F32+F34+F36+F38+F40+F42</f>
        <v>16913</v>
      </c>
      <c r="G44" s="33">
        <f t="shared" si="3"/>
        <v>38307</v>
      </c>
      <c r="H44" s="33">
        <f t="shared" si="3"/>
        <v>49446</v>
      </c>
      <c r="I44" s="33">
        <f t="shared" si="3"/>
        <v>48887</v>
      </c>
      <c r="J44" s="33">
        <f t="shared" si="3"/>
        <v>22984</v>
      </c>
      <c r="K44" s="33">
        <f t="shared" si="3"/>
        <v>22861</v>
      </c>
      <c r="L44" s="33">
        <f t="shared" si="3"/>
        <v>27488</v>
      </c>
      <c r="M44" s="33">
        <f t="shared" si="3"/>
        <v>17029</v>
      </c>
      <c r="N44" s="33">
        <f t="shared" si="3"/>
        <v>11012</v>
      </c>
      <c r="O44" s="33">
        <f t="shared" si="3"/>
        <v>4716</v>
      </c>
      <c r="P44" s="33">
        <f t="shared" si="3"/>
        <v>826</v>
      </c>
      <c r="Q44" s="33">
        <f t="shared" si="3"/>
        <v>52</v>
      </c>
      <c r="R44" s="33">
        <f>R10+R12+R14+R16+R18+R20+R22+R24+R26+R28+R30+R32+R34+R36+R38+R40+R42</f>
        <v>2</v>
      </c>
      <c r="S44" s="33">
        <f t="shared" si="1"/>
        <v>83986</v>
      </c>
      <c r="T44" s="33">
        <f>T10+T12+T14+T16+T18+T20+T22+T24+T26+T28+T30+T32+T34+T36+T38+T40+T42</f>
        <v>280644</v>
      </c>
      <c r="U44" s="235">
        <f>T44+T45</f>
        <v>535720</v>
      </c>
    </row>
    <row r="45" spans="1:21" ht="18.75" customHeight="1" x14ac:dyDescent="0.3">
      <c r="A45" s="177" t="s">
        <v>25</v>
      </c>
      <c r="B45" s="31" t="s">
        <v>24</v>
      </c>
      <c r="C45" s="33">
        <f>C11+C13+C15+C17+C19+C21+C23+C25+C27+C29+C31+C33+C35+C37+C39+C41+C43</f>
        <v>3260</v>
      </c>
      <c r="D45" s="33">
        <f>D11+D13+D15+D17+D19+D21+D23+D25+D27+D29+D31+D33+D35+D37+D39+D41+D43</f>
        <v>15235</v>
      </c>
      <c r="E45" s="33">
        <f>SUM(C45:D45)</f>
        <v>18495</v>
      </c>
      <c r="F45" s="33">
        <f t="shared" si="3"/>
        <v>15043</v>
      </c>
      <c r="G45" s="33">
        <f t="shared" si="3"/>
        <v>35594</v>
      </c>
      <c r="H45" s="33">
        <f t="shared" si="3"/>
        <v>47119</v>
      </c>
      <c r="I45" s="33">
        <f t="shared" si="3"/>
        <v>48663</v>
      </c>
      <c r="J45" s="33">
        <f t="shared" si="3"/>
        <v>23111</v>
      </c>
      <c r="K45" s="33">
        <f t="shared" si="3"/>
        <v>22155</v>
      </c>
      <c r="L45" s="33">
        <f t="shared" si="3"/>
        <v>24360</v>
      </c>
      <c r="M45" s="33">
        <f t="shared" si="3"/>
        <v>12989</v>
      </c>
      <c r="N45" s="33">
        <f t="shared" si="3"/>
        <v>6113</v>
      </c>
      <c r="O45" s="33">
        <f t="shared" si="3"/>
        <v>1345</v>
      </c>
      <c r="P45" s="33">
        <f t="shared" si="3"/>
        <v>87</v>
      </c>
      <c r="Q45" s="33">
        <f t="shared" si="3"/>
        <v>2</v>
      </c>
      <c r="R45" s="33">
        <f>R11+R13+R15+R17+R19+R21+R23+R25+R27+R29+R31+R33+R35+R37+R39+R41+R43</f>
        <v>0</v>
      </c>
      <c r="S45" s="33">
        <f t="shared" si="1"/>
        <v>67051</v>
      </c>
      <c r="T45" s="33">
        <f t="shared" si="3"/>
        <v>255076</v>
      </c>
      <c r="U45" s="235"/>
    </row>
    <row r="46" spans="1:21" ht="18.75" customHeight="1" x14ac:dyDescent="0.15">
      <c r="A46" s="240" t="s">
        <v>26</v>
      </c>
      <c r="B46" s="240"/>
      <c r="C46" s="235">
        <f>SUM(C44:C45)</f>
        <v>6839</v>
      </c>
      <c r="D46" s="235">
        <f>SUM(D44:D45)</f>
        <v>31777</v>
      </c>
      <c r="E46" s="235">
        <f>SUM(E44:E45)</f>
        <v>38616</v>
      </c>
      <c r="F46" s="235">
        <f t="shared" ref="F46:Q46" si="4">F44+F45</f>
        <v>31956</v>
      </c>
      <c r="G46" s="235">
        <f t="shared" si="4"/>
        <v>73901</v>
      </c>
      <c r="H46" s="235">
        <f t="shared" si="4"/>
        <v>96565</v>
      </c>
      <c r="I46" s="235">
        <f t="shared" si="4"/>
        <v>97550</v>
      </c>
      <c r="J46" s="235">
        <f t="shared" si="4"/>
        <v>46095</v>
      </c>
      <c r="K46" s="235">
        <f t="shared" si="4"/>
        <v>45016</v>
      </c>
      <c r="L46" s="235">
        <f t="shared" si="4"/>
        <v>51848</v>
      </c>
      <c r="M46" s="235">
        <f t="shared" si="4"/>
        <v>30018</v>
      </c>
      <c r="N46" s="235">
        <f t="shared" si="4"/>
        <v>17125</v>
      </c>
      <c r="O46" s="235">
        <f t="shared" si="4"/>
        <v>6061</v>
      </c>
      <c r="P46" s="235">
        <f t="shared" si="4"/>
        <v>913</v>
      </c>
      <c r="Q46" s="235">
        <f t="shared" si="4"/>
        <v>54</v>
      </c>
      <c r="R46" s="235">
        <f>R44+R45</f>
        <v>2</v>
      </c>
      <c r="S46" s="235">
        <f t="shared" si="1"/>
        <v>151037</v>
      </c>
      <c r="T46" s="235">
        <f>C46+D46+F46+G46+H46+I46+J46+K46+L46+M46+N46+O46+P46+Q46+R46</f>
        <v>535720</v>
      </c>
      <c r="U46" s="241"/>
    </row>
    <row r="47" spans="1:21" ht="18.75" customHeight="1" x14ac:dyDescent="0.15">
      <c r="A47" s="240"/>
      <c r="B47" s="240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>
        <f t="shared" si="1"/>
        <v>0</v>
      </c>
      <c r="T47" s="235"/>
      <c r="U47" s="241"/>
    </row>
    <row r="48" spans="1:21" ht="18.7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5" ht="14.25" customHeight="1" x14ac:dyDescent="0.15">
      <c r="C49" s="2"/>
      <c r="D49" s="2"/>
      <c r="E49" s="2"/>
    </row>
  </sheetData>
  <mergeCells count="66">
    <mergeCell ref="U46:U47"/>
    <mergeCell ref="O46:O47"/>
    <mergeCell ref="P46:P47"/>
    <mergeCell ref="Q46:Q47"/>
    <mergeCell ref="R46:R47"/>
    <mergeCell ref="S46:S47"/>
    <mergeCell ref="T46:T47"/>
    <mergeCell ref="N46:N47"/>
    <mergeCell ref="A42:A43"/>
    <mergeCell ref="U42:U43"/>
    <mergeCell ref="U44:U45"/>
    <mergeCell ref="A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A36:A37"/>
    <mergeCell ref="U36:U37"/>
    <mergeCell ref="A38:A39"/>
    <mergeCell ref="U38:U39"/>
    <mergeCell ref="A40:A41"/>
    <mergeCell ref="U40:U41"/>
    <mergeCell ref="A30:A31"/>
    <mergeCell ref="U30:U31"/>
    <mergeCell ref="A32:A33"/>
    <mergeCell ref="U32:U33"/>
    <mergeCell ref="A34:A35"/>
    <mergeCell ref="U34:U35"/>
    <mergeCell ref="A24:A25"/>
    <mergeCell ref="U24:U25"/>
    <mergeCell ref="A26:A27"/>
    <mergeCell ref="U26:U27"/>
    <mergeCell ref="A28:A29"/>
    <mergeCell ref="U28:U29"/>
    <mergeCell ref="A18:A19"/>
    <mergeCell ref="U18:U19"/>
    <mergeCell ref="A20:A21"/>
    <mergeCell ref="U20:U21"/>
    <mergeCell ref="A22:A23"/>
    <mergeCell ref="U22:U23"/>
    <mergeCell ref="A12:A13"/>
    <mergeCell ref="U12:U13"/>
    <mergeCell ref="A14:A15"/>
    <mergeCell ref="U14:U15"/>
    <mergeCell ref="A16:A17"/>
    <mergeCell ref="U16:U17"/>
    <mergeCell ref="A10:A11"/>
    <mergeCell ref="U10:U11"/>
    <mergeCell ref="A3:D3"/>
    <mergeCell ref="A8:B8"/>
    <mergeCell ref="C8:E8"/>
    <mergeCell ref="F8:F9"/>
    <mergeCell ref="G8:G9"/>
    <mergeCell ref="H8:H9"/>
    <mergeCell ref="I8:I9"/>
    <mergeCell ref="J8:J9"/>
    <mergeCell ref="K8:S8"/>
    <mergeCell ref="U8:U9"/>
    <mergeCell ref="A9:B9"/>
  </mergeCells>
  <phoneticPr fontId="3"/>
  <pageMargins left="0.78740157480314965" right="0.39370078740157483" top="0.78740157480314965" bottom="0.67" header="0.23622047244094491" footer="0.27559055118110237"/>
  <pageSetup paperSize="8" scale="88" orientation="landscape" r:id="rId1"/>
  <headerFooter alignWithMargins="0"/>
  <rowBreaks count="1" manualBreakCount="1">
    <brk id="4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B2DD-0479-4EF0-BA42-EA3A65C66044}">
  <sheetPr>
    <pageSetUpPr fitToPage="1"/>
  </sheetPr>
  <dimension ref="A1:U23"/>
  <sheetViews>
    <sheetView zoomScaleNormal="100" zoomScaleSheetLayoutView="100" workbookViewId="0">
      <selection activeCell="F1" sqref="F1"/>
    </sheetView>
  </sheetViews>
  <sheetFormatPr defaultRowHeight="14.25" customHeight="1" x14ac:dyDescent="0.15"/>
  <cols>
    <col min="1" max="1" width="12.75" style="1" customWidth="1"/>
    <col min="2" max="21" width="9.125" style="1" customWidth="1"/>
    <col min="22" max="16384" width="9" style="1"/>
  </cols>
  <sheetData>
    <row r="1" spans="1:21" ht="18.75" customHeight="1" x14ac:dyDescent="0.3">
      <c r="A1" s="4"/>
      <c r="B1" s="4"/>
      <c r="C1" s="4"/>
      <c r="D1" s="4"/>
      <c r="E1" s="4" t="s">
        <v>230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 x14ac:dyDescent="0.3">
      <c r="A2" s="7" t="s">
        <v>68</v>
      </c>
      <c r="B2" s="8"/>
      <c r="C2" s="8"/>
      <c r="D2" s="8"/>
      <c r="E2" s="8"/>
      <c r="F2" s="8"/>
      <c r="G2" s="8"/>
      <c r="H2" s="8"/>
      <c r="I2" s="8"/>
      <c r="J2" s="9"/>
      <c r="K2" s="9"/>
      <c r="L2" s="3"/>
      <c r="M2" s="3"/>
      <c r="N2" s="4"/>
      <c r="O2" s="4"/>
      <c r="P2" s="4"/>
      <c r="Q2" s="4"/>
      <c r="R2" s="4"/>
      <c r="S2" s="4"/>
      <c r="T2" s="4"/>
    </row>
    <row r="3" spans="1:21" ht="18.75" customHeight="1" x14ac:dyDescent="0.3">
      <c r="A3" s="10"/>
      <c r="B3" s="11" t="s">
        <v>47</v>
      </c>
      <c r="C3" s="12"/>
      <c r="D3" s="11" t="s">
        <v>62</v>
      </c>
      <c r="E3" s="12"/>
      <c r="F3" s="11" t="s">
        <v>64</v>
      </c>
      <c r="G3" s="12"/>
      <c r="H3" s="11" t="s">
        <v>66</v>
      </c>
      <c r="I3" s="12"/>
      <c r="J3" s="11" t="s">
        <v>228</v>
      </c>
      <c r="K3" s="23"/>
      <c r="L3" s="4"/>
      <c r="M3" s="4"/>
      <c r="N3" s="4"/>
      <c r="O3" s="4"/>
      <c r="P3" s="4"/>
      <c r="Q3" s="4"/>
      <c r="R3" s="4"/>
      <c r="S3" s="4"/>
    </row>
    <row r="4" spans="1:21" ht="18.75" customHeight="1" x14ac:dyDescent="0.3">
      <c r="A4" s="13"/>
      <c r="B4" s="14"/>
      <c r="C4" s="34" t="s">
        <v>46</v>
      </c>
      <c r="D4" s="14"/>
      <c r="E4" s="34" t="s">
        <v>46</v>
      </c>
      <c r="F4" s="14"/>
      <c r="G4" s="34" t="s">
        <v>46</v>
      </c>
      <c r="H4" s="14"/>
      <c r="I4" s="34" t="s">
        <v>46</v>
      </c>
      <c r="J4" s="14"/>
      <c r="K4" s="35" t="s">
        <v>46</v>
      </c>
      <c r="L4" s="4"/>
      <c r="M4" s="4"/>
      <c r="N4" s="4"/>
      <c r="O4" s="4"/>
      <c r="P4" s="4"/>
      <c r="Q4" s="4"/>
      <c r="R4" s="4"/>
      <c r="S4" s="4"/>
    </row>
    <row r="5" spans="1:21" ht="18.75" customHeight="1" x14ac:dyDescent="0.3">
      <c r="A5" s="15" t="s">
        <v>6</v>
      </c>
      <c r="B5" s="16">
        <v>791</v>
      </c>
      <c r="C5" s="16">
        <v>772</v>
      </c>
      <c r="D5" s="16">
        <v>1010</v>
      </c>
      <c r="E5" s="16">
        <v>990</v>
      </c>
      <c r="F5" s="16">
        <v>889</v>
      </c>
      <c r="G5" s="16">
        <v>868</v>
      </c>
      <c r="H5" s="16">
        <v>818</v>
      </c>
      <c r="I5" s="24">
        <v>792</v>
      </c>
      <c r="J5" s="16">
        <v>743</v>
      </c>
      <c r="K5" s="24">
        <v>720</v>
      </c>
      <c r="L5" s="4"/>
      <c r="M5" s="4"/>
      <c r="N5" s="4"/>
      <c r="O5" s="4"/>
      <c r="P5" s="4"/>
      <c r="Q5" s="4"/>
      <c r="R5" s="4"/>
      <c r="S5" s="4"/>
    </row>
    <row r="6" spans="1:21" ht="18.75" customHeight="1" x14ac:dyDescent="0.3">
      <c r="A6" s="15" t="s">
        <v>15</v>
      </c>
      <c r="B6" s="16">
        <v>62</v>
      </c>
      <c r="C6" s="16">
        <v>60</v>
      </c>
      <c r="D6" s="16">
        <v>66</v>
      </c>
      <c r="E6" s="16">
        <v>62</v>
      </c>
      <c r="F6" s="16">
        <v>34</v>
      </c>
      <c r="G6" s="16">
        <v>32</v>
      </c>
      <c r="H6" s="16">
        <v>59</v>
      </c>
      <c r="I6" s="24">
        <v>57</v>
      </c>
      <c r="J6" s="16">
        <v>55</v>
      </c>
      <c r="K6" s="24">
        <v>53</v>
      </c>
      <c r="L6" s="4"/>
      <c r="M6" s="4"/>
      <c r="N6" s="4"/>
      <c r="O6" s="4"/>
      <c r="P6" s="4"/>
      <c r="Q6" s="4"/>
      <c r="R6" s="4"/>
      <c r="S6" s="4"/>
    </row>
    <row r="7" spans="1:21" ht="18.75" customHeight="1" x14ac:dyDescent="0.3">
      <c r="A7" s="15" t="s">
        <v>9</v>
      </c>
      <c r="B7" s="16">
        <v>124</v>
      </c>
      <c r="C7" s="16">
        <v>120</v>
      </c>
      <c r="D7" s="16">
        <v>172</v>
      </c>
      <c r="E7" s="16">
        <v>171</v>
      </c>
      <c r="F7" s="16">
        <v>150</v>
      </c>
      <c r="G7" s="16">
        <v>149</v>
      </c>
      <c r="H7" s="16">
        <v>160</v>
      </c>
      <c r="I7" s="24">
        <v>156</v>
      </c>
      <c r="J7" s="16">
        <v>137</v>
      </c>
      <c r="K7" s="24">
        <v>136</v>
      </c>
      <c r="L7" s="4"/>
      <c r="M7" s="4"/>
      <c r="N7" s="4"/>
      <c r="O7" s="4"/>
      <c r="P7" s="4"/>
      <c r="Q7" s="4"/>
      <c r="R7" s="4"/>
      <c r="S7" s="4"/>
    </row>
    <row r="8" spans="1:21" ht="18.75" customHeight="1" x14ac:dyDescent="0.3">
      <c r="A8" s="15" t="s">
        <v>10</v>
      </c>
      <c r="B8" s="16">
        <v>108</v>
      </c>
      <c r="C8" s="16">
        <v>106</v>
      </c>
      <c r="D8" s="16">
        <v>126</v>
      </c>
      <c r="E8" s="16">
        <v>119</v>
      </c>
      <c r="F8" s="16">
        <v>109</v>
      </c>
      <c r="G8" s="16">
        <v>106</v>
      </c>
      <c r="H8" s="16">
        <v>81</v>
      </c>
      <c r="I8" s="24">
        <v>78</v>
      </c>
      <c r="J8" s="16">
        <v>90</v>
      </c>
      <c r="K8" s="24">
        <v>89</v>
      </c>
      <c r="L8" s="4"/>
      <c r="M8" s="4"/>
      <c r="N8" s="4"/>
      <c r="O8" s="4"/>
      <c r="P8" s="4"/>
      <c r="Q8" s="4"/>
      <c r="R8" s="4"/>
      <c r="S8" s="4"/>
    </row>
    <row r="9" spans="1:21" ht="18.75" customHeight="1" x14ac:dyDescent="0.3">
      <c r="A9" s="15" t="s">
        <v>12</v>
      </c>
      <c r="B9" s="16">
        <v>97</v>
      </c>
      <c r="C9" s="16">
        <v>96</v>
      </c>
      <c r="D9" s="16">
        <v>128</v>
      </c>
      <c r="E9" s="16">
        <v>125</v>
      </c>
      <c r="F9" s="16">
        <v>122</v>
      </c>
      <c r="G9" s="16">
        <v>120</v>
      </c>
      <c r="H9" s="16">
        <v>108</v>
      </c>
      <c r="I9" s="24">
        <v>106</v>
      </c>
      <c r="J9" s="16">
        <v>89</v>
      </c>
      <c r="K9" s="24">
        <v>88</v>
      </c>
      <c r="L9" s="4"/>
      <c r="M9" s="4"/>
      <c r="N9" s="4"/>
      <c r="O9" s="4"/>
      <c r="P9" s="4"/>
      <c r="Q9" s="4"/>
      <c r="R9" s="4"/>
      <c r="S9" s="4"/>
    </row>
    <row r="10" spans="1:21" ht="18.75" customHeight="1" x14ac:dyDescent="0.3">
      <c r="A10" s="15" t="s">
        <v>39</v>
      </c>
      <c r="B10" s="16">
        <v>253</v>
      </c>
      <c r="C10" s="16">
        <v>251</v>
      </c>
      <c r="D10" s="16">
        <v>324</v>
      </c>
      <c r="E10" s="16">
        <v>318</v>
      </c>
      <c r="F10" s="16">
        <v>245</v>
      </c>
      <c r="G10" s="16">
        <v>234</v>
      </c>
      <c r="H10" s="16">
        <v>275</v>
      </c>
      <c r="I10" s="24">
        <v>270</v>
      </c>
      <c r="J10" s="16">
        <v>291</v>
      </c>
      <c r="K10" s="24">
        <v>280</v>
      </c>
      <c r="L10" s="4"/>
      <c r="M10" s="4"/>
      <c r="N10" s="4"/>
      <c r="O10" s="4"/>
      <c r="P10" s="4"/>
      <c r="Q10" s="4"/>
      <c r="R10" s="4"/>
      <c r="S10" s="4"/>
    </row>
    <row r="11" spans="1:21" ht="18.75" customHeight="1" x14ac:dyDescent="0.3">
      <c r="A11" s="15" t="s">
        <v>40</v>
      </c>
      <c r="B11" s="16">
        <v>230</v>
      </c>
      <c r="C11" s="16">
        <v>224</v>
      </c>
      <c r="D11" s="16">
        <v>232</v>
      </c>
      <c r="E11" s="16">
        <v>227</v>
      </c>
      <c r="F11" s="16">
        <v>244</v>
      </c>
      <c r="G11" s="16">
        <v>238</v>
      </c>
      <c r="H11" s="16">
        <v>203</v>
      </c>
      <c r="I11" s="24">
        <v>198</v>
      </c>
      <c r="J11" s="16">
        <v>235</v>
      </c>
      <c r="K11" s="24">
        <v>224</v>
      </c>
      <c r="L11" s="4"/>
      <c r="M11" s="4"/>
      <c r="N11" s="4"/>
      <c r="O11" s="4"/>
      <c r="P11" s="4"/>
      <c r="Q11" s="4"/>
      <c r="R11" s="4"/>
      <c r="S11" s="4"/>
    </row>
    <row r="12" spans="1:21" ht="18.75" customHeight="1" x14ac:dyDescent="0.3">
      <c r="A12" s="15" t="s">
        <v>18</v>
      </c>
      <c r="B12" s="16">
        <v>69</v>
      </c>
      <c r="C12" s="16">
        <v>68</v>
      </c>
      <c r="D12" s="16">
        <v>93</v>
      </c>
      <c r="E12" s="16">
        <v>91</v>
      </c>
      <c r="F12" s="16">
        <v>75</v>
      </c>
      <c r="G12" s="16">
        <v>74</v>
      </c>
      <c r="H12" s="16">
        <v>68</v>
      </c>
      <c r="I12" s="24">
        <v>68</v>
      </c>
      <c r="J12" s="16">
        <v>58</v>
      </c>
      <c r="K12" s="24">
        <v>58</v>
      </c>
      <c r="L12" s="4"/>
      <c r="M12" s="4"/>
      <c r="N12" s="4"/>
      <c r="O12" s="4"/>
      <c r="P12" s="4"/>
      <c r="Q12" s="4"/>
      <c r="R12" s="4"/>
      <c r="S12" s="4"/>
    </row>
    <row r="13" spans="1:21" ht="18.75" customHeight="1" x14ac:dyDescent="0.3">
      <c r="A13" s="15" t="s">
        <v>13</v>
      </c>
      <c r="B13" s="16">
        <v>280</v>
      </c>
      <c r="C13" s="16">
        <v>275</v>
      </c>
      <c r="D13" s="16">
        <v>320</v>
      </c>
      <c r="E13" s="16">
        <v>313</v>
      </c>
      <c r="F13" s="16">
        <v>295</v>
      </c>
      <c r="G13" s="16">
        <v>288</v>
      </c>
      <c r="H13" s="16">
        <v>301</v>
      </c>
      <c r="I13" s="24">
        <v>289</v>
      </c>
      <c r="J13" s="16">
        <v>282</v>
      </c>
      <c r="K13" s="24">
        <v>275</v>
      </c>
      <c r="L13" s="4"/>
      <c r="M13" s="4"/>
      <c r="N13" s="4"/>
      <c r="O13" s="4"/>
      <c r="P13" s="4"/>
      <c r="Q13" s="4"/>
      <c r="R13" s="4"/>
      <c r="S13" s="4"/>
    </row>
    <row r="14" spans="1:21" ht="18.75" customHeight="1" x14ac:dyDescent="0.3">
      <c r="A14" s="15" t="s">
        <v>41</v>
      </c>
      <c r="B14" s="16">
        <v>7</v>
      </c>
      <c r="C14" s="16">
        <v>7</v>
      </c>
      <c r="D14" s="16">
        <v>12</v>
      </c>
      <c r="E14" s="16">
        <v>12</v>
      </c>
      <c r="F14" s="16">
        <v>8</v>
      </c>
      <c r="G14" s="16">
        <v>8</v>
      </c>
      <c r="H14" s="16">
        <v>15</v>
      </c>
      <c r="I14" s="24">
        <v>15</v>
      </c>
      <c r="J14" s="16">
        <v>17</v>
      </c>
      <c r="K14" s="24">
        <v>16</v>
      </c>
      <c r="L14" s="4"/>
      <c r="M14" s="4"/>
      <c r="N14" s="4"/>
      <c r="O14" s="4"/>
      <c r="P14" s="4"/>
      <c r="Q14" s="4"/>
      <c r="R14" s="4"/>
      <c r="S14" s="4"/>
    </row>
    <row r="15" spans="1:21" ht="18.75" customHeight="1" x14ac:dyDescent="0.3">
      <c r="A15" s="15" t="s">
        <v>17</v>
      </c>
      <c r="B15" s="16">
        <v>51</v>
      </c>
      <c r="C15" s="16">
        <v>50</v>
      </c>
      <c r="D15" s="16">
        <v>72</v>
      </c>
      <c r="E15" s="16">
        <v>72</v>
      </c>
      <c r="F15" s="16">
        <v>72</v>
      </c>
      <c r="G15" s="16">
        <v>70</v>
      </c>
      <c r="H15" s="16">
        <v>71</v>
      </c>
      <c r="I15" s="24">
        <v>69</v>
      </c>
      <c r="J15" s="16">
        <v>58</v>
      </c>
      <c r="K15" s="24">
        <v>58</v>
      </c>
      <c r="L15" s="4"/>
      <c r="M15" s="4"/>
      <c r="N15" s="4"/>
      <c r="O15" s="4"/>
      <c r="P15" s="4"/>
      <c r="Q15" s="4"/>
      <c r="R15" s="4"/>
      <c r="S15" s="4"/>
    </row>
    <row r="16" spans="1:21" ht="18.75" customHeight="1" x14ac:dyDescent="0.3">
      <c r="A16" s="15" t="s">
        <v>7</v>
      </c>
      <c r="B16" s="16">
        <v>249</v>
      </c>
      <c r="C16" s="16">
        <v>241</v>
      </c>
      <c r="D16" s="16">
        <v>291</v>
      </c>
      <c r="E16" s="16">
        <v>289</v>
      </c>
      <c r="F16" s="16">
        <v>280</v>
      </c>
      <c r="G16" s="16">
        <v>270</v>
      </c>
      <c r="H16" s="16">
        <v>296</v>
      </c>
      <c r="I16" s="24">
        <v>290</v>
      </c>
      <c r="J16" s="16">
        <v>265</v>
      </c>
      <c r="K16" s="24">
        <v>259</v>
      </c>
      <c r="L16" s="4"/>
      <c r="M16" s="4"/>
      <c r="N16" s="4"/>
      <c r="O16" s="4"/>
      <c r="P16" s="4"/>
      <c r="Q16" s="4"/>
      <c r="R16" s="4"/>
      <c r="S16" s="4"/>
    </row>
    <row r="17" spans="1:19" ht="18.75" customHeight="1" x14ac:dyDescent="0.3">
      <c r="A17" s="15" t="s">
        <v>19</v>
      </c>
      <c r="B17" s="16">
        <v>44</v>
      </c>
      <c r="C17" s="16">
        <v>43</v>
      </c>
      <c r="D17" s="16">
        <v>34</v>
      </c>
      <c r="E17" s="16">
        <v>34</v>
      </c>
      <c r="F17" s="16">
        <v>48</v>
      </c>
      <c r="G17" s="16">
        <v>47</v>
      </c>
      <c r="H17" s="16">
        <v>44</v>
      </c>
      <c r="I17" s="24">
        <v>44</v>
      </c>
      <c r="J17" s="16">
        <v>36</v>
      </c>
      <c r="K17" s="24">
        <v>33</v>
      </c>
      <c r="L17" s="4"/>
      <c r="M17" s="4"/>
      <c r="N17" s="4"/>
      <c r="O17" s="4"/>
      <c r="P17" s="4"/>
      <c r="Q17" s="4"/>
      <c r="R17" s="4"/>
      <c r="S17" s="4"/>
    </row>
    <row r="18" spans="1:19" ht="18.75" customHeight="1" x14ac:dyDescent="0.3">
      <c r="A18" s="15" t="s">
        <v>42</v>
      </c>
      <c r="B18" s="16">
        <v>62</v>
      </c>
      <c r="C18" s="16">
        <v>60</v>
      </c>
      <c r="D18" s="16">
        <v>102</v>
      </c>
      <c r="E18" s="16">
        <v>98</v>
      </c>
      <c r="F18" s="16">
        <v>78</v>
      </c>
      <c r="G18" s="16">
        <v>76</v>
      </c>
      <c r="H18" s="16">
        <v>62</v>
      </c>
      <c r="I18" s="24">
        <v>62</v>
      </c>
      <c r="J18" s="16">
        <v>58</v>
      </c>
      <c r="K18" s="24">
        <v>57</v>
      </c>
      <c r="L18" s="4"/>
      <c r="M18" s="4"/>
      <c r="N18" s="4"/>
      <c r="O18" s="4"/>
      <c r="P18" s="4"/>
      <c r="Q18" s="4"/>
      <c r="R18" s="4"/>
      <c r="S18" s="4"/>
    </row>
    <row r="19" spans="1:19" ht="18.75" customHeight="1" x14ac:dyDescent="0.3">
      <c r="A19" s="15" t="s">
        <v>8</v>
      </c>
      <c r="B19" s="16">
        <v>115</v>
      </c>
      <c r="C19" s="16">
        <v>115</v>
      </c>
      <c r="D19" s="16">
        <v>158</v>
      </c>
      <c r="E19" s="16">
        <v>156</v>
      </c>
      <c r="F19" s="16">
        <v>139</v>
      </c>
      <c r="G19" s="16">
        <v>134</v>
      </c>
      <c r="H19" s="16">
        <v>143</v>
      </c>
      <c r="I19" s="24">
        <v>140</v>
      </c>
      <c r="J19" s="16">
        <v>122</v>
      </c>
      <c r="K19" s="24">
        <v>120</v>
      </c>
      <c r="L19" s="4"/>
      <c r="M19" s="4"/>
      <c r="N19" s="4"/>
      <c r="O19" s="4"/>
      <c r="P19" s="4"/>
      <c r="Q19" s="4"/>
      <c r="R19" s="4"/>
      <c r="S19" s="4"/>
    </row>
    <row r="20" spans="1:19" ht="18.75" customHeight="1" x14ac:dyDescent="0.3">
      <c r="A20" s="10" t="s">
        <v>43</v>
      </c>
      <c r="B20" s="16">
        <v>17</v>
      </c>
      <c r="C20" s="16">
        <v>15</v>
      </c>
      <c r="D20" s="16">
        <v>39</v>
      </c>
      <c r="E20" s="16">
        <v>38</v>
      </c>
      <c r="F20" s="17">
        <v>23</v>
      </c>
      <c r="G20" s="17">
        <v>23</v>
      </c>
      <c r="H20" s="17">
        <v>31</v>
      </c>
      <c r="I20" s="25">
        <v>29</v>
      </c>
      <c r="J20" s="17">
        <v>47</v>
      </c>
      <c r="K20" s="25">
        <v>46</v>
      </c>
    </row>
    <row r="21" spans="1:19" ht="18.75" customHeight="1" thickBot="1" x14ac:dyDescent="0.35">
      <c r="A21" s="18" t="s">
        <v>44</v>
      </c>
      <c r="B21" s="19">
        <v>50</v>
      </c>
      <c r="C21" s="19">
        <v>48</v>
      </c>
      <c r="D21" s="19">
        <v>48</v>
      </c>
      <c r="E21" s="19">
        <v>46</v>
      </c>
      <c r="F21" s="19">
        <v>56</v>
      </c>
      <c r="G21" s="19">
        <v>55</v>
      </c>
      <c r="H21" s="19">
        <v>36</v>
      </c>
      <c r="I21" s="26">
        <v>36</v>
      </c>
      <c r="J21" s="19">
        <v>40</v>
      </c>
      <c r="K21" s="26">
        <v>38</v>
      </c>
    </row>
    <row r="22" spans="1:19" ht="18.75" customHeight="1" thickTop="1" x14ac:dyDescent="0.3">
      <c r="A22" s="20" t="s">
        <v>45</v>
      </c>
      <c r="B22" s="21">
        <v>2609</v>
      </c>
      <c r="C22" s="21">
        <v>2551</v>
      </c>
      <c r="D22" s="21">
        <v>3227</v>
      </c>
      <c r="E22" s="21">
        <v>3161</v>
      </c>
      <c r="F22" s="22">
        <v>2867</v>
      </c>
      <c r="G22" s="22">
        <v>2792</v>
      </c>
      <c r="H22" s="22">
        <v>2771</v>
      </c>
      <c r="I22" s="27">
        <v>2699</v>
      </c>
      <c r="J22" s="22">
        <v>2623</v>
      </c>
      <c r="K22" s="27">
        <f>SUM(K5:K21)</f>
        <v>2550</v>
      </c>
    </row>
    <row r="23" spans="1:19" ht="14.25" customHeight="1" x14ac:dyDescent="0.15">
      <c r="C23" s="2"/>
      <c r="D23" s="2"/>
      <c r="E23" s="2"/>
    </row>
  </sheetData>
  <phoneticPr fontId="3"/>
  <pageMargins left="0.78740157480314965" right="0.39370078740157483" top="0.78740157480314965" bottom="0.67" header="0.23622047244094491" footer="0.27559055118110237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"/>
  <sheetViews>
    <sheetView zoomScale="90" zoomScaleNormal="90" workbookViewId="0">
      <selection activeCell="H1" sqref="H1"/>
    </sheetView>
  </sheetViews>
  <sheetFormatPr defaultColWidth="8" defaultRowHeight="12" x14ac:dyDescent="0.15"/>
  <cols>
    <col min="1" max="19" width="7.5" style="36" customWidth="1"/>
    <col min="20" max="16384" width="8" style="36"/>
  </cols>
  <sheetData>
    <row r="1" spans="1:19" ht="25.5" x14ac:dyDescent="0.25">
      <c r="A1" s="135" t="s">
        <v>69</v>
      </c>
    </row>
    <row r="2" spans="1:19" ht="28.5" customHeight="1" x14ac:dyDescent="0.2">
      <c r="A2" s="37"/>
    </row>
    <row r="3" spans="1:19" ht="18.75" customHeight="1" thickBot="1" x14ac:dyDescent="0.35">
      <c r="A3" s="38" t="s">
        <v>70</v>
      </c>
    </row>
    <row r="4" spans="1:19" ht="18.75" customHeight="1" x14ac:dyDescent="0.3">
      <c r="A4" s="258" t="s">
        <v>71</v>
      </c>
      <c r="B4" s="259"/>
      <c r="C4" s="260" t="s">
        <v>72</v>
      </c>
      <c r="D4" s="261"/>
      <c r="E4" s="261"/>
      <c r="F4" s="261"/>
      <c r="G4" s="261"/>
      <c r="H4" s="261"/>
      <c r="I4" s="261"/>
      <c r="J4" s="261"/>
      <c r="K4" s="261"/>
      <c r="L4" s="262"/>
      <c r="M4" s="260" t="s">
        <v>73</v>
      </c>
      <c r="N4" s="263"/>
      <c r="O4" s="263"/>
      <c r="P4" s="263"/>
      <c r="Q4" s="263"/>
      <c r="R4" s="264"/>
      <c r="S4" s="242" t="s">
        <v>74</v>
      </c>
    </row>
    <row r="5" spans="1:19" ht="18.75" customHeight="1" thickBot="1" x14ac:dyDescent="0.2">
      <c r="A5" s="244" t="s">
        <v>75</v>
      </c>
      <c r="B5" s="245"/>
      <c r="C5" s="39" t="s">
        <v>76</v>
      </c>
      <c r="D5" s="40" t="s">
        <v>77</v>
      </c>
      <c r="E5" s="41" t="s">
        <v>78</v>
      </c>
      <c r="F5" s="41" t="s">
        <v>79</v>
      </c>
      <c r="G5" s="41" t="s">
        <v>80</v>
      </c>
      <c r="H5" s="41" t="s">
        <v>81</v>
      </c>
      <c r="I5" s="41" t="s">
        <v>82</v>
      </c>
      <c r="J5" s="41" t="s">
        <v>83</v>
      </c>
      <c r="K5" s="41" t="s">
        <v>84</v>
      </c>
      <c r="L5" s="41" t="s">
        <v>85</v>
      </c>
      <c r="M5" s="39" t="s">
        <v>76</v>
      </c>
      <c r="N5" s="40" t="s">
        <v>77</v>
      </c>
      <c r="O5" s="41" t="s">
        <v>79</v>
      </c>
      <c r="P5" s="41" t="s">
        <v>80</v>
      </c>
      <c r="Q5" s="41" t="s">
        <v>81</v>
      </c>
      <c r="R5" s="41" t="s">
        <v>85</v>
      </c>
      <c r="S5" s="243"/>
    </row>
    <row r="6" spans="1:19" ht="18.75" customHeight="1" x14ac:dyDescent="0.15">
      <c r="A6" s="42" t="s">
        <v>86</v>
      </c>
      <c r="B6" s="43" t="s">
        <v>87</v>
      </c>
      <c r="C6" s="44">
        <f>C12-C9</f>
        <v>209</v>
      </c>
      <c r="D6" s="45">
        <f t="shared" ref="D6:R7" si="0">D12-D9</f>
        <v>756</v>
      </c>
      <c r="E6" s="46">
        <f>E12-E9</f>
        <v>274</v>
      </c>
      <c r="F6" s="46">
        <f t="shared" si="0"/>
        <v>1612</v>
      </c>
      <c r="G6" s="46">
        <f t="shared" si="0"/>
        <v>354</v>
      </c>
      <c r="H6" s="46">
        <f t="shared" si="0"/>
        <v>120</v>
      </c>
      <c r="I6" s="46">
        <f t="shared" si="0"/>
        <v>435</v>
      </c>
      <c r="J6" s="46">
        <f t="shared" si="0"/>
        <v>2</v>
      </c>
      <c r="K6" s="46">
        <f t="shared" si="0"/>
        <v>292</v>
      </c>
      <c r="L6" s="46">
        <f t="shared" si="0"/>
        <v>56</v>
      </c>
      <c r="M6" s="44">
        <f t="shared" si="0"/>
        <v>44</v>
      </c>
      <c r="N6" s="45">
        <f t="shared" si="0"/>
        <v>4</v>
      </c>
      <c r="O6" s="46">
        <f t="shared" si="0"/>
        <v>158</v>
      </c>
      <c r="P6" s="46">
        <f t="shared" si="0"/>
        <v>7</v>
      </c>
      <c r="Q6" s="46">
        <f t="shared" si="0"/>
        <v>26</v>
      </c>
      <c r="R6" s="46">
        <f t="shared" si="0"/>
        <v>8</v>
      </c>
      <c r="S6" s="47">
        <f>SUM(C6:R6)</f>
        <v>4357</v>
      </c>
    </row>
    <row r="7" spans="1:19" ht="18.75" customHeight="1" x14ac:dyDescent="0.15">
      <c r="A7" s="42"/>
      <c r="B7" s="43" t="s">
        <v>88</v>
      </c>
      <c r="C7" s="44">
        <f>C13-C10</f>
        <v>90</v>
      </c>
      <c r="D7" s="45">
        <f t="shared" si="0"/>
        <v>742</v>
      </c>
      <c r="E7" s="46">
        <f>E13-E10</f>
        <v>265</v>
      </c>
      <c r="F7" s="46">
        <f t="shared" si="0"/>
        <v>562</v>
      </c>
      <c r="G7" s="46">
        <f t="shared" si="0"/>
        <v>203</v>
      </c>
      <c r="H7" s="46">
        <f t="shared" si="0"/>
        <v>51</v>
      </c>
      <c r="I7" s="46">
        <f t="shared" si="0"/>
        <v>234</v>
      </c>
      <c r="J7" s="46">
        <f t="shared" si="0"/>
        <v>2</v>
      </c>
      <c r="K7" s="46">
        <f t="shared" si="0"/>
        <v>144</v>
      </c>
      <c r="L7" s="46">
        <f t="shared" si="0"/>
        <v>14</v>
      </c>
      <c r="M7" s="44">
        <f t="shared" si="0"/>
        <v>10</v>
      </c>
      <c r="N7" s="45">
        <f t="shared" si="0"/>
        <v>4</v>
      </c>
      <c r="O7" s="46">
        <f t="shared" si="0"/>
        <v>17</v>
      </c>
      <c r="P7" s="46">
        <f t="shared" si="0"/>
        <v>4</v>
      </c>
      <c r="Q7" s="46">
        <f t="shared" si="0"/>
        <v>3</v>
      </c>
      <c r="R7" s="46">
        <f t="shared" si="0"/>
        <v>2</v>
      </c>
      <c r="S7" s="48">
        <f>SUM(C7:R7)</f>
        <v>2347</v>
      </c>
    </row>
    <row r="8" spans="1:19" ht="18.75" customHeight="1" thickBot="1" x14ac:dyDescent="0.2">
      <c r="A8" s="39" t="s">
        <v>89</v>
      </c>
      <c r="B8" s="41" t="s">
        <v>90</v>
      </c>
      <c r="C8" s="49">
        <f>C7/C6*100</f>
        <v>43.062200956937801</v>
      </c>
      <c r="D8" s="50">
        <f>D7/D6*100</f>
        <v>98.148148148148152</v>
      </c>
      <c r="E8" s="50">
        <f>E7/E6*100</f>
        <v>96.715328467153284</v>
      </c>
      <c r="F8" s="51">
        <f t="shared" ref="F8:S8" si="1">F7/F6*100</f>
        <v>34.863523573200993</v>
      </c>
      <c r="G8" s="51">
        <f t="shared" si="1"/>
        <v>57.344632768361578</v>
      </c>
      <c r="H8" s="51">
        <f t="shared" si="1"/>
        <v>42.5</v>
      </c>
      <c r="I8" s="51">
        <f t="shared" si="1"/>
        <v>53.793103448275858</v>
      </c>
      <c r="J8" s="51">
        <f t="shared" si="1"/>
        <v>100</v>
      </c>
      <c r="K8" s="51">
        <f t="shared" si="1"/>
        <v>49.315068493150683</v>
      </c>
      <c r="L8" s="52">
        <f t="shared" si="1"/>
        <v>25</v>
      </c>
      <c r="M8" s="50">
        <f t="shared" si="1"/>
        <v>22.727272727272727</v>
      </c>
      <c r="N8" s="50">
        <f t="shared" si="1"/>
        <v>100</v>
      </c>
      <c r="O8" s="51">
        <f t="shared" si="1"/>
        <v>10.759493670886076</v>
      </c>
      <c r="P8" s="51">
        <f t="shared" si="1"/>
        <v>57.142857142857139</v>
      </c>
      <c r="Q8" s="51">
        <f t="shared" si="1"/>
        <v>11.538461538461538</v>
      </c>
      <c r="R8" s="51">
        <f t="shared" si="1"/>
        <v>25</v>
      </c>
      <c r="S8" s="53">
        <f t="shared" si="1"/>
        <v>53.867339912784033</v>
      </c>
    </row>
    <row r="9" spans="1:19" ht="18.75" customHeight="1" x14ac:dyDescent="0.15">
      <c r="A9" s="42" t="s">
        <v>91</v>
      </c>
      <c r="B9" s="43" t="s">
        <v>87</v>
      </c>
      <c r="C9" s="54">
        <v>514</v>
      </c>
      <c r="D9" s="55">
        <v>421</v>
      </c>
      <c r="E9" s="56">
        <v>283</v>
      </c>
      <c r="F9" s="46">
        <v>10516</v>
      </c>
      <c r="G9" s="46">
        <v>927</v>
      </c>
      <c r="H9" s="46">
        <v>109</v>
      </c>
      <c r="I9" s="46">
        <v>1567</v>
      </c>
      <c r="J9" s="246"/>
      <c r="K9" s="247"/>
      <c r="L9" s="46">
        <v>373</v>
      </c>
      <c r="M9" s="54">
        <v>55</v>
      </c>
      <c r="N9" s="57">
        <v>0</v>
      </c>
      <c r="O9" s="58">
        <v>96</v>
      </c>
      <c r="P9" s="252"/>
      <c r="Q9" s="253"/>
      <c r="R9" s="58">
        <v>0</v>
      </c>
      <c r="S9" s="48">
        <f>SUM(C9:R9)</f>
        <v>14861</v>
      </c>
    </row>
    <row r="10" spans="1:19" ht="18.75" customHeight="1" x14ac:dyDescent="0.15">
      <c r="A10" s="42"/>
      <c r="B10" s="43" t="s">
        <v>88</v>
      </c>
      <c r="C10" s="59">
        <v>514</v>
      </c>
      <c r="D10" s="45">
        <v>421</v>
      </c>
      <c r="E10" s="56">
        <v>228</v>
      </c>
      <c r="F10" s="46">
        <v>7210</v>
      </c>
      <c r="G10" s="46">
        <v>927</v>
      </c>
      <c r="H10" s="46">
        <v>109</v>
      </c>
      <c r="I10" s="46">
        <v>1497</v>
      </c>
      <c r="J10" s="248"/>
      <c r="K10" s="249"/>
      <c r="L10" s="46">
        <v>373</v>
      </c>
      <c r="M10" s="60">
        <v>32</v>
      </c>
      <c r="N10" s="61">
        <v>0</v>
      </c>
      <c r="O10" s="62">
        <v>46</v>
      </c>
      <c r="P10" s="254"/>
      <c r="Q10" s="255"/>
      <c r="R10" s="62">
        <v>0</v>
      </c>
      <c r="S10" s="48">
        <f>SUM(C10:R10)</f>
        <v>11357</v>
      </c>
    </row>
    <row r="11" spans="1:19" ht="18.75" customHeight="1" thickBot="1" x14ac:dyDescent="0.2">
      <c r="A11" s="39" t="s">
        <v>92</v>
      </c>
      <c r="B11" s="41" t="s">
        <v>90</v>
      </c>
      <c r="C11" s="49">
        <f t="shared" ref="C11:I11" si="2">C10/C9*100</f>
        <v>100</v>
      </c>
      <c r="D11" s="51">
        <f t="shared" si="2"/>
        <v>100</v>
      </c>
      <c r="E11" s="50">
        <f t="shared" si="2"/>
        <v>80.565371024734972</v>
      </c>
      <c r="F11" s="51">
        <f t="shared" si="2"/>
        <v>68.562190947128187</v>
      </c>
      <c r="G11" s="51">
        <f t="shared" si="2"/>
        <v>100</v>
      </c>
      <c r="H11" s="51">
        <f t="shared" si="2"/>
        <v>100</v>
      </c>
      <c r="I11" s="51">
        <f t="shared" si="2"/>
        <v>95.532865347798349</v>
      </c>
      <c r="J11" s="250"/>
      <c r="K11" s="251"/>
      <c r="L11" s="52">
        <f>L10/L9*100</f>
        <v>100</v>
      </c>
      <c r="M11" s="49">
        <f>M10/M9*100</f>
        <v>58.18181818181818</v>
      </c>
      <c r="N11" s="51">
        <v>0</v>
      </c>
      <c r="O11" s="51">
        <f>O10/O9*100</f>
        <v>47.916666666666671</v>
      </c>
      <c r="P11" s="256"/>
      <c r="Q11" s="257"/>
      <c r="R11" s="51">
        <v>0</v>
      </c>
      <c r="S11" s="53">
        <f>S10/S9*100</f>
        <v>76.421505955184713</v>
      </c>
    </row>
    <row r="12" spans="1:19" ht="18.75" customHeight="1" x14ac:dyDescent="0.15">
      <c r="A12" s="42" t="s">
        <v>93</v>
      </c>
      <c r="B12" s="43" t="s">
        <v>87</v>
      </c>
      <c r="C12" s="54">
        <v>723</v>
      </c>
      <c r="D12" s="57">
        <v>1177</v>
      </c>
      <c r="E12" s="57">
        <v>557</v>
      </c>
      <c r="F12" s="55">
        <v>12128</v>
      </c>
      <c r="G12" s="55">
        <v>1281</v>
      </c>
      <c r="H12" s="55">
        <v>229</v>
      </c>
      <c r="I12" s="55">
        <v>2002</v>
      </c>
      <c r="J12" s="55">
        <v>2</v>
      </c>
      <c r="K12" s="55">
        <v>292</v>
      </c>
      <c r="L12" s="63">
        <v>429</v>
      </c>
      <c r="M12" s="55">
        <v>99</v>
      </c>
      <c r="N12" s="55">
        <v>4</v>
      </c>
      <c r="O12" s="55">
        <v>254</v>
      </c>
      <c r="P12" s="55">
        <v>7</v>
      </c>
      <c r="Q12" s="55">
        <v>26</v>
      </c>
      <c r="R12" s="55">
        <v>8</v>
      </c>
      <c r="S12" s="48">
        <f>SUM(C12:R12)</f>
        <v>19218</v>
      </c>
    </row>
    <row r="13" spans="1:19" ht="18.75" customHeight="1" x14ac:dyDescent="0.15">
      <c r="A13" s="42"/>
      <c r="B13" s="43" t="s">
        <v>88</v>
      </c>
      <c r="C13" s="59">
        <v>604</v>
      </c>
      <c r="D13" s="64">
        <v>1163</v>
      </c>
      <c r="E13" s="64">
        <v>493</v>
      </c>
      <c r="F13" s="45">
        <v>7772</v>
      </c>
      <c r="G13" s="45">
        <v>1130</v>
      </c>
      <c r="H13" s="45">
        <v>160</v>
      </c>
      <c r="I13" s="45">
        <v>1731</v>
      </c>
      <c r="J13" s="45">
        <v>2</v>
      </c>
      <c r="K13" s="45">
        <v>144</v>
      </c>
      <c r="L13" s="65">
        <v>387</v>
      </c>
      <c r="M13" s="45">
        <v>42</v>
      </c>
      <c r="N13" s="45">
        <v>4</v>
      </c>
      <c r="O13" s="45">
        <v>63</v>
      </c>
      <c r="P13" s="45">
        <v>4</v>
      </c>
      <c r="Q13" s="45">
        <v>3</v>
      </c>
      <c r="R13" s="45">
        <v>2</v>
      </c>
      <c r="S13" s="48">
        <f>SUM(C13:R13)</f>
        <v>13704</v>
      </c>
    </row>
    <row r="14" spans="1:19" ht="18.75" customHeight="1" thickBot="1" x14ac:dyDescent="0.2">
      <c r="A14" s="39" t="s">
        <v>94</v>
      </c>
      <c r="B14" s="41" t="s">
        <v>90</v>
      </c>
      <c r="C14" s="49">
        <f t="shared" ref="C14:S14" si="3">C13/C12*100</f>
        <v>83.540802213001385</v>
      </c>
      <c r="D14" s="50">
        <f t="shared" si="3"/>
        <v>98.810535259133388</v>
      </c>
      <c r="E14" s="50">
        <f t="shared" si="3"/>
        <v>88.509874326750449</v>
      </c>
      <c r="F14" s="51">
        <f t="shared" si="3"/>
        <v>64.083113456464375</v>
      </c>
      <c r="G14" s="51">
        <f t="shared" si="3"/>
        <v>88.212334113973455</v>
      </c>
      <c r="H14" s="51">
        <f t="shared" si="3"/>
        <v>69.868995633187765</v>
      </c>
      <c r="I14" s="51">
        <f t="shared" si="3"/>
        <v>86.463536463536457</v>
      </c>
      <c r="J14" s="51">
        <f t="shared" si="3"/>
        <v>100</v>
      </c>
      <c r="K14" s="51">
        <f t="shared" si="3"/>
        <v>49.315068493150683</v>
      </c>
      <c r="L14" s="52">
        <f t="shared" si="3"/>
        <v>90.209790209790214</v>
      </c>
      <c r="M14" s="50">
        <f t="shared" si="3"/>
        <v>42.424242424242422</v>
      </c>
      <c r="N14" s="50">
        <f t="shared" si="3"/>
        <v>100</v>
      </c>
      <c r="O14" s="51">
        <f t="shared" si="3"/>
        <v>24.803149606299215</v>
      </c>
      <c r="P14" s="51">
        <f t="shared" si="3"/>
        <v>57.142857142857139</v>
      </c>
      <c r="Q14" s="51">
        <f t="shared" si="3"/>
        <v>11.538461538461538</v>
      </c>
      <c r="R14" s="51">
        <f t="shared" si="3"/>
        <v>25</v>
      </c>
      <c r="S14" s="53">
        <f t="shared" si="3"/>
        <v>71.308148610677492</v>
      </c>
    </row>
    <row r="15" spans="1:19" ht="18.75" customHeight="1" x14ac:dyDescent="0.15"/>
  </sheetData>
  <mergeCells count="7">
    <mergeCell ref="S4:S5"/>
    <mergeCell ref="A5:B5"/>
    <mergeCell ref="J9:K11"/>
    <mergeCell ref="P9:Q11"/>
    <mergeCell ref="A4:B4"/>
    <mergeCell ref="C4:L4"/>
    <mergeCell ref="M4:R4"/>
  </mergeCells>
  <phoneticPr fontId="3"/>
  <pageMargins left="0.75" right="0.52" top="0.74" bottom="0.49" header="0.71" footer="0.51200000000000001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0800-58D6-49E4-B0DD-EB480150FCB3}">
  <sheetPr>
    <pageSetUpPr fitToPage="1"/>
  </sheetPr>
  <dimension ref="A1:H57"/>
  <sheetViews>
    <sheetView zoomScale="90" zoomScaleNormal="90" workbookViewId="0">
      <selection activeCell="L11" sqref="L11"/>
    </sheetView>
  </sheetViews>
  <sheetFormatPr defaultColWidth="8" defaultRowHeight="12" x14ac:dyDescent="0.15"/>
  <cols>
    <col min="1" max="19" width="7.5" style="36" customWidth="1"/>
    <col min="20" max="16384" width="8" style="36"/>
  </cols>
  <sheetData>
    <row r="1" spans="1:8" ht="18.75" customHeight="1" x14ac:dyDescent="0.3">
      <c r="A1" s="38" t="s">
        <v>95</v>
      </c>
      <c r="B1" s="38"/>
      <c r="C1" s="38"/>
      <c r="D1" s="38"/>
      <c r="E1" s="38"/>
      <c r="F1" s="38" t="s">
        <v>231</v>
      </c>
      <c r="G1" s="38"/>
      <c r="H1" s="38"/>
    </row>
    <row r="2" spans="1:8" ht="18.75" customHeight="1" thickBot="1" x14ac:dyDescent="0.35">
      <c r="A2" s="38" t="s">
        <v>96</v>
      </c>
      <c r="B2" s="38"/>
      <c r="C2" s="38"/>
      <c r="D2" s="38"/>
      <c r="E2" s="38"/>
      <c r="F2" s="38"/>
      <c r="G2" s="38"/>
      <c r="H2" s="38"/>
    </row>
    <row r="3" spans="1:8" ht="18.75" customHeight="1" x14ac:dyDescent="0.15">
      <c r="A3" s="270" t="s">
        <v>98</v>
      </c>
      <c r="B3" s="271"/>
      <c r="C3" s="272"/>
      <c r="D3" s="273" t="s">
        <v>99</v>
      </c>
      <c r="E3" s="275" t="s">
        <v>100</v>
      </c>
      <c r="F3" s="275" t="s">
        <v>101</v>
      </c>
      <c r="G3" s="275" t="s">
        <v>102</v>
      </c>
      <c r="H3" s="265" t="s">
        <v>226</v>
      </c>
    </row>
    <row r="4" spans="1:8" ht="18.75" customHeight="1" thickBot="1" x14ac:dyDescent="0.2">
      <c r="A4" s="267" t="s">
        <v>103</v>
      </c>
      <c r="B4" s="268"/>
      <c r="C4" s="269"/>
      <c r="D4" s="274"/>
      <c r="E4" s="276"/>
      <c r="F4" s="276"/>
      <c r="G4" s="276"/>
      <c r="H4" s="266"/>
    </row>
    <row r="5" spans="1:8" ht="18.75" customHeight="1" x14ac:dyDescent="0.25">
      <c r="A5" s="67"/>
      <c r="B5" s="277" t="s">
        <v>104</v>
      </c>
      <c r="C5" s="140" t="s">
        <v>105</v>
      </c>
      <c r="D5" s="68">
        <v>645</v>
      </c>
      <c r="E5" s="68">
        <v>724</v>
      </c>
      <c r="F5" s="68">
        <v>750</v>
      </c>
      <c r="G5" s="172">
        <v>819</v>
      </c>
      <c r="H5" s="173">
        <v>723</v>
      </c>
    </row>
    <row r="6" spans="1:8" ht="18.75" customHeight="1" x14ac:dyDescent="0.25">
      <c r="A6" s="69"/>
      <c r="B6" s="277"/>
      <c r="C6" s="141" t="s">
        <v>106</v>
      </c>
      <c r="D6" s="70">
        <v>545</v>
      </c>
      <c r="E6" s="70">
        <v>576</v>
      </c>
      <c r="F6" s="70">
        <v>596</v>
      </c>
      <c r="G6" s="70">
        <v>717</v>
      </c>
      <c r="H6" s="174">
        <v>604</v>
      </c>
    </row>
    <row r="7" spans="1:8" ht="18.75" customHeight="1" thickBot="1" x14ac:dyDescent="0.3">
      <c r="A7" s="69"/>
      <c r="B7" s="278"/>
      <c r="C7" s="142" t="s">
        <v>107</v>
      </c>
      <c r="D7" s="71">
        <v>84.5</v>
      </c>
      <c r="E7" s="71">
        <v>79.599999999999994</v>
      </c>
      <c r="F7" s="71">
        <v>79.466666666666669</v>
      </c>
      <c r="G7" s="71">
        <v>87.545787545787547</v>
      </c>
      <c r="H7" s="175">
        <f>H6/H5*100</f>
        <v>83.540802213001385</v>
      </c>
    </row>
    <row r="8" spans="1:8" ht="18.75" customHeight="1" x14ac:dyDescent="0.25">
      <c r="A8" s="69"/>
      <c r="B8" s="277" t="s">
        <v>108</v>
      </c>
      <c r="C8" s="143" t="s">
        <v>105</v>
      </c>
      <c r="D8" s="68">
        <v>963</v>
      </c>
      <c r="E8" s="68">
        <v>964</v>
      </c>
      <c r="F8" s="68">
        <v>910</v>
      </c>
      <c r="G8" s="68">
        <v>976</v>
      </c>
      <c r="H8" s="173">
        <v>1177</v>
      </c>
    </row>
    <row r="9" spans="1:8" ht="18.75" customHeight="1" x14ac:dyDescent="0.25">
      <c r="A9" s="69"/>
      <c r="B9" s="277"/>
      <c r="C9" s="141" t="s">
        <v>106</v>
      </c>
      <c r="D9" s="70">
        <v>955</v>
      </c>
      <c r="E9" s="70">
        <v>942</v>
      </c>
      <c r="F9" s="70">
        <v>899</v>
      </c>
      <c r="G9" s="70">
        <v>959</v>
      </c>
      <c r="H9" s="174">
        <v>1163</v>
      </c>
    </row>
    <row r="10" spans="1:8" ht="18.75" customHeight="1" thickBot="1" x14ac:dyDescent="0.3">
      <c r="A10" s="69"/>
      <c r="B10" s="278"/>
      <c r="C10" s="142" t="s">
        <v>107</v>
      </c>
      <c r="D10" s="71">
        <v>99.2</v>
      </c>
      <c r="E10" s="71">
        <v>97.7</v>
      </c>
      <c r="F10" s="71">
        <v>98.791208791208788</v>
      </c>
      <c r="G10" s="71">
        <v>98.258196721311478</v>
      </c>
      <c r="H10" s="175">
        <f>H9/H8*100</f>
        <v>98.810535259133388</v>
      </c>
    </row>
    <row r="11" spans="1:8" ht="18.75" customHeight="1" x14ac:dyDescent="0.25">
      <c r="A11" s="69"/>
      <c r="B11" s="277" t="s">
        <v>110</v>
      </c>
      <c r="C11" s="143" t="s">
        <v>105</v>
      </c>
      <c r="D11" s="68">
        <v>528</v>
      </c>
      <c r="E11" s="68">
        <v>594</v>
      </c>
      <c r="F11" s="68">
        <v>518</v>
      </c>
      <c r="G11" s="68">
        <v>556</v>
      </c>
      <c r="H11" s="173">
        <v>557</v>
      </c>
    </row>
    <row r="12" spans="1:8" ht="18.75" customHeight="1" x14ac:dyDescent="0.25">
      <c r="A12" s="69"/>
      <c r="B12" s="277"/>
      <c r="C12" s="141" t="s">
        <v>106</v>
      </c>
      <c r="D12" s="70">
        <v>482</v>
      </c>
      <c r="E12" s="70">
        <v>510</v>
      </c>
      <c r="F12" s="70">
        <v>474</v>
      </c>
      <c r="G12" s="70">
        <v>445</v>
      </c>
      <c r="H12" s="174">
        <v>493</v>
      </c>
    </row>
    <row r="13" spans="1:8" ht="18.75" customHeight="1" thickBot="1" x14ac:dyDescent="0.3">
      <c r="A13" s="69"/>
      <c r="B13" s="278"/>
      <c r="C13" s="142" t="s">
        <v>107</v>
      </c>
      <c r="D13" s="71">
        <v>91.3</v>
      </c>
      <c r="E13" s="71">
        <v>85.9</v>
      </c>
      <c r="F13" s="71">
        <v>91.505791505791507</v>
      </c>
      <c r="G13" s="71">
        <v>80.035971223021591</v>
      </c>
      <c r="H13" s="175">
        <f>H12/H11*100</f>
        <v>88.509874326750449</v>
      </c>
    </row>
    <row r="14" spans="1:8" ht="18.75" customHeight="1" x14ac:dyDescent="0.25">
      <c r="A14" s="69"/>
      <c r="B14" s="277" t="s">
        <v>111</v>
      </c>
      <c r="C14" s="143" t="s">
        <v>105</v>
      </c>
      <c r="D14" s="68">
        <v>12756</v>
      </c>
      <c r="E14" s="68">
        <v>12727</v>
      </c>
      <c r="F14" s="68">
        <v>12745</v>
      </c>
      <c r="G14" s="68">
        <v>12617</v>
      </c>
      <c r="H14" s="173">
        <v>12128</v>
      </c>
    </row>
    <row r="15" spans="1:8" ht="18.75" customHeight="1" x14ac:dyDescent="0.25">
      <c r="A15" s="69" t="s">
        <v>109</v>
      </c>
      <c r="B15" s="277"/>
      <c r="C15" s="141" t="s">
        <v>106</v>
      </c>
      <c r="D15" s="70">
        <v>8130</v>
      </c>
      <c r="E15" s="70">
        <v>7832</v>
      </c>
      <c r="F15" s="70">
        <v>8374</v>
      </c>
      <c r="G15" s="70">
        <v>7916</v>
      </c>
      <c r="H15" s="174">
        <v>7772</v>
      </c>
    </row>
    <row r="16" spans="1:8" ht="18.75" customHeight="1" thickBot="1" x14ac:dyDescent="0.3">
      <c r="A16" s="69"/>
      <c r="B16" s="278"/>
      <c r="C16" s="142" t="s">
        <v>107</v>
      </c>
      <c r="D16" s="71">
        <v>63.7</v>
      </c>
      <c r="E16" s="71">
        <v>61.5</v>
      </c>
      <c r="F16" s="71">
        <v>65.704197724597876</v>
      </c>
      <c r="G16" s="71">
        <v>62.74074661171435</v>
      </c>
      <c r="H16" s="175">
        <f>H15/H14*100</f>
        <v>64.083113456464375</v>
      </c>
    </row>
    <row r="17" spans="1:8" ht="18.75" customHeight="1" x14ac:dyDescent="0.25">
      <c r="A17" s="69"/>
      <c r="B17" s="277" t="s">
        <v>113</v>
      </c>
      <c r="C17" s="143" t="s">
        <v>105</v>
      </c>
      <c r="D17" s="68">
        <v>1110</v>
      </c>
      <c r="E17" s="68">
        <v>790</v>
      </c>
      <c r="F17" s="68">
        <v>1285</v>
      </c>
      <c r="G17" s="68">
        <v>1548</v>
      </c>
      <c r="H17" s="173">
        <v>1281</v>
      </c>
    </row>
    <row r="18" spans="1:8" ht="18.75" customHeight="1" x14ac:dyDescent="0.25">
      <c r="A18" s="69"/>
      <c r="B18" s="277"/>
      <c r="C18" s="141" t="s">
        <v>106</v>
      </c>
      <c r="D18" s="70">
        <v>983</v>
      </c>
      <c r="E18" s="70">
        <v>718</v>
      </c>
      <c r="F18" s="70">
        <v>1209</v>
      </c>
      <c r="G18" s="70">
        <v>1393</v>
      </c>
      <c r="H18" s="174">
        <v>1130</v>
      </c>
    </row>
    <row r="19" spans="1:8" ht="18.75" customHeight="1" thickBot="1" x14ac:dyDescent="0.3">
      <c r="A19" s="69"/>
      <c r="B19" s="278"/>
      <c r="C19" s="142" t="s">
        <v>107</v>
      </c>
      <c r="D19" s="71">
        <v>88.6</v>
      </c>
      <c r="E19" s="71">
        <v>90.9</v>
      </c>
      <c r="F19" s="71">
        <v>94.08560311284046</v>
      </c>
      <c r="G19" s="71">
        <v>89.987080103359176</v>
      </c>
      <c r="H19" s="175">
        <f>H18/H17*100</f>
        <v>88.212334113973455</v>
      </c>
    </row>
    <row r="20" spans="1:8" ht="18.75" customHeight="1" x14ac:dyDescent="0.25">
      <c r="A20" s="69"/>
      <c r="B20" s="277" t="s">
        <v>115</v>
      </c>
      <c r="C20" s="143" t="s">
        <v>105</v>
      </c>
      <c r="D20" s="68">
        <v>236</v>
      </c>
      <c r="E20" s="68">
        <v>253</v>
      </c>
      <c r="F20" s="68">
        <v>272</v>
      </c>
      <c r="G20" s="68">
        <v>302</v>
      </c>
      <c r="H20" s="173">
        <v>229</v>
      </c>
    </row>
    <row r="21" spans="1:8" ht="18.75" customHeight="1" x14ac:dyDescent="0.25">
      <c r="A21" s="69" t="s">
        <v>117</v>
      </c>
      <c r="B21" s="277"/>
      <c r="C21" s="141" t="s">
        <v>106</v>
      </c>
      <c r="D21" s="70">
        <v>180</v>
      </c>
      <c r="E21" s="70">
        <v>193</v>
      </c>
      <c r="F21" s="70">
        <v>193</v>
      </c>
      <c r="G21" s="70">
        <v>208</v>
      </c>
      <c r="H21" s="174">
        <v>160</v>
      </c>
    </row>
    <row r="22" spans="1:8" ht="18.75" customHeight="1" thickBot="1" x14ac:dyDescent="0.3">
      <c r="A22" s="69"/>
      <c r="B22" s="278"/>
      <c r="C22" s="142" t="s">
        <v>107</v>
      </c>
      <c r="D22" s="71">
        <v>76.3</v>
      </c>
      <c r="E22" s="71">
        <v>76.3</v>
      </c>
      <c r="F22" s="71">
        <v>70.955882352941174</v>
      </c>
      <c r="G22" s="71">
        <v>68.874172185430467</v>
      </c>
      <c r="H22" s="175">
        <f>H21/H20*100</f>
        <v>69.868995633187765</v>
      </c>
    </row>
    <row r="23" spans="1:8" ht="18.75" customHeight="1" x14ac:dyDescent="0.25">
      <c r="A23" s="69"/>
      <c r="B23" s="277" t="s">
        <v>118</v>
      </c>
      <c r="C23" s="143" t="s">
        <v>105</v>
      </c>
      <c r="D23" s="68">
        <v>1493</v>
      </c>
      <c r="E23" s="68">
        <v>1452</v>
      </c>
      <c r="F23" s="68">
        <v>1818</v>
      </c>
      <c r="G23" s="68">
        <v>1867</v>
      </c>
      <c r="H23" s="173">
        <v>2002</v>
      </c>
    </row>
    <row r="24" spans="1:8" ht="18.75" customHeight="1" x14ac:dyDescent="0.25">
      <c r="A24" s="69"/>
      <c r="B24" s="277"/>
      <c r="C24" s="141" t="s">
        <v>106</v>
      </c>
      <c r="D24" s="70">
        <v>1260</v>
      </c>
      <c r="E24" s="70">
        <v>1232</v>
      </c>
      <c r="F24" s="70">
        <v>1529</v>
      </c>
      <c r="G24" s="70">
        <v>1678</v>
      </c>
      <c r="H24" s="174">
        <v>1731</v>
      </c>
    </row>
    <row r="25" spans="1:8" ht="18.75" customHeight="1" thickBot="1" x14ac:dyDescent="0.3">
      <c r="A25" s="69"/>
      <c r="B25" s="278"/>
      <c r="C25" s="142" t="s">
        <v>107</v>
      </c>
      <c r="D25" s="71">
        <v>84.4</v>
      </c>
      <c r="E25" s="71">
        <v>84.8</v>
      </c>
      <c r="F25" s="71">
        <v>84.103410341034106</v>
      </c>
      <c r="G25" s="71">
        <v>89.876807712908416</v>
      </c>
      <c r="H25" s="175">
        <f>H24/H23*100</f>
        <v>86.463536463536457</v>
      </c>
    </row>
    <row r="26" spans="1:8" ht="18.75" customHeight="1" x14ac:dyDescent="0.25">
      <c r="A26" s="69"/>
      <c r="B26" s="277" t="s">
        <v>119</v>
      </c>
      <c r="C26" s="143" t="s">
        <v>105</v>
      </c>
      <c r="D26" s="68">
        <v>7</v>
      </c>
      <c r="E26" s="68">
        <v>4</v>
      </c>
      <c r="F26" s="68">
        <v>2</v>
      </c>
      <c r="G26" s="68">
        <v>3</v>
      </c>
      <c r="H26" s="173">
        <v>2</v>
      </c>
    </row>
    <row r="27" spans="1:8" ht="18.75" customHeight="1" x14ac:dyDescent="0.25">
      <c r="A27" s="69" t="s">
        <v>114</v>
      </c>
      <c r="B27" s="277"/>
      <c r="C27" s="141" t="s">
        <v>106</v>
      </c>
      <c r="D27" s="70">
        <v>4</v>
      </c>
      <c r="E27" s="70">
        <v>3</v>
      </c>
      <c r="F27" s="70">
        <v>2</v>
      </c>
      <c r="G27" s="70">
        <v>3</v>
      </c>
      <c r="H27" s="174">
        <v>2</v>
      </c>
    </row>
    <row r="28" spans="1:8" ht="18.75" customHeight="1" thickBot="1" x14ac:dyDescent="0.3">
      <c r="A28" s="69"/>
      <c r="B28" s="278"/>
      <c r="C28" s="142" t="s">
        <v>107</v>
      </c>
      <c r="D28" s="71">
        <v>57.1</v>
      </c>
      <c r="E28" s="71">
        <v>75</v>
      </c>
      <c r="F28" s="71">
        <v>100</v>
      </c>
      <c r="G28" s="71">
        <v>100</v>
      </c>
      <c r="H28" s="175">
        <f>H27/H26*100</f>
        <v>100</v>
      </c>
    </row>
    <row r="29" spans="1:8" ht="18.75" customHeight="1" x14ac:dyDescent="0.25">
      <c r="A29" s="69"/>
      <c r="B29" s="277" t="s">
        <v>120</v>
      </c>
      <c r="C29" s="143" t="s">
        <v>105</v>
      </c>
      <c r="D29" s="68">
        <v>304</v>
      </c>
      <c r="E29" s="68">
        <v>285</v>
      </c>
      <c r="F29" s="68">
        <v>337</v>
      </c>
      <c r="G29" s="68">
        <v>246</v>
      </c>
      <c r="H29" s="173">
        <v>292</v>
      </c>
    </row>
    <row r="30" spans="1:8" ht="18.75" customHeight="1" x14ac:dyDescent="0.25">
      <c r="A30" s="69"/>
      <c r="B30" s="277"/>
      <c r="C30" s="141" t="s">
        <v>106</v>
      </c>
      <c r="D30" s="70">
        <v>156</v>
      </c>
      <c r="E30" s="70">
        <v>138</v>
      </c>
      <c r="F30" s="70">
        <v>188</v>
      </c>
      <c r="G30" s="70">
        <v>146</v>
      </c>
      <c r="H30" s="174">
        <v>144</v>
      </c>
    </row>
    <row r="31" spans="1:8" ht="18.75" customHeight="1" thickBot="1" x14ac:dyDescent="0.3">
      <c r="A31" s="69"/>
      <c r="B31" s="278"/>
      <c r="C31" s="142" t="s">
        <v>107</v>
      </c>
      <c r="D31" s="71">
        <v>51.3</v>
      </c>
      <c r="E31" s="71">
        <v>48.4</v>
      </c>
      <c r="F31" s="71">
        <v>55.786350148367958</v>
      </c>
      <c r="G31" s="71">
        <v>59.349593495934961</v>
      </c>
      <c r="H31" s="175">
        <f>H30/H29*100</f>
        <v>49.315068493150683</v>
      </c>
    </row>
    <row r="32" spans="1:8" ht="18.75" customHeight="1" x14ac:dyDescent="0.25">
      <c r="A32" s="69"/>
      <c r="B32" s="277" t="s">
        <v>116</v>
      </c>
      <c r="C32" s="143" t="s">
        <v>105</v>
      </c>
      <c r="D32" s="68">
        <v>557</v>
      </c>
      <c r="E32" s="68">
        <v>516</v>
      </c>
      <c r="F32" s="68">
        <v>522</v>
      </c>
      <c r="G32" s="68">
        <v>527</v>
      </c>
      <c r="H32" s="173">
        <v>429</v>
      </c>
    </row>
    <row r="33" spans="1:8" ht="18.75" customHeight="1" x14ac:dyDescent="0.25">
      <c r="A33" s="69"/>
      <c r="B33" s="277"/>
      <c r="C33" s="141" t="s">
        <v>106</v>
      </c>
      <c r="D33" s="70">
        <v>464</v>
      </c>
      <c r="E33" s="70">
        <v>440</v>
      </c>
      <c r="F33" s="70">
        <v>426</v>
      </c>
      <c r="G33" s="70">
        <v>471</v>
      </c>
      <c r="H33" s="174">
        <v>387</v>
      </c>
    </row>
    <row r="34" spans="1:8" ht="18.75" customHeight="1" thickBot="1" x14ac:dyDescent="0.3">
      <c r="A34" s="72"/>
      <c r="B34" s="278"/>
      <c r="C34" s="142" t="s">
        <v>107</v>
      </c>
      <c r="D34" s="71">
        <v>83.3</v>
      </c>
      <c r="E34" s="71">
        <v>85.3</v>
      </c>
      <c r="F34" s="71">
        <v>81.609195402298852</v>
      </c>
      <c r="G34" s="71">
        <v>89.373814041745732</v>
      </c>
      <c r="H34" s="175">
        <f>H33/H32*100</f>
        <v>90.209790209790214</v>
      </c>
    </row>
    <row r="37" spans="1:8" ht="15" thickBot="1" x14ac:dyDescent="0.3">
      <c r="A37" s="66" t="s">
        <v>97</v>
      </c>
      <c r="B37" s="66"/>
      <c r="C37" s="66"/>
      <c r="D37" s="66"/>
      <c r="E37" s="66"/>
      <c r="F37" s="66"/>
      <c r="G37" s="66"/>
      <c r="H37" s="66"/>
    </row>
    <row r="38" spans="1:8" x14ac:dyDescent="0.15">
      <c r="A38" s="279" t="s">
        <v>98</v>
      </c>
      <c r="B38" s="280"/>
      <c r="C38" s="281"/>
      <c r="D38" s="273" t="s">
        <v>99</v>
      </c>
      <c r="E38" s="275" t="s">
        <v>100</v>
      </c>
      <c r="F38" s="275" t="s">
        <v>101</v>
      </c>
      <c r="G38" s="275" t="s">
        <v>102</v>
      </c>
      <c r="H38" s="265" t="s">
        <v>226</v>
      </c>
    </row>
    <row r="39" spans="1:8" ht="12.75" thickBot="1" x14ac:dyDescent="0.2">
      <c r="A39" s="282" t="s">
        <v>103</v>
      </c>
      <c r="B39" s="283"/>
      <c r="C39" s="284"/>
      <c r="D39" s="274"/>
      <c r="E39" s="276"/>
      <c r="F39" s="276"/>
      <c r="G39" s="276"/>
      <c r="H39" s="266"/>
    </row>
    <row r="40" spans="1:8" ht="14.25" x14ac:dyDescent="0.25">
      <c r="A40" s="67"/>
      <c r="B40" s="277" t="s">
        <v>104</v>
      </c>
      <c r="C40" s="140" t="s">
        <v>105</v>
      </c>
      <c r="D40" s="68">
        <v>199</v>
      </c>
      <c r="E40" s="68">
        <v>182</v>
      </c>
      <c r="F40" s="68">
        <v>123</v>
      </c>
      <c r="G40" s="172">
        <v>99</v>
      </c>
      <c r="H40" s="173">
        <v>99</v>
      </c>
    </row>
    <row r="41" spans="1:8" ht="14.25" x14ac:dyDescent="0.25">
      <c r="A41" s="69"/>
      <c r="B41" s="277"/>
      <c r="C41" s="141" t="s">
        <v>106</v>
      </c>
      <c r="D41" s="70">
        <v>69</v>
      </c>
      <c r="E41" s="70">
        <v>60</v>
      </c>
      <c r="F41" s="70">
        <v>52</v>
      </c>
      <c r="G41" s="70">
        <v>48</v>
      </c>
      <c r="H41" s="174">
        <v>42</v>
      </c>
    </row>
    <row r="42" spans="1:8" ht="15" thickBot="1" x14ac:dyDescent="0.3">
      <c r="A42" s="69"/>
      <c r="B42" s="278"/>
      <c r="C42" s="142" t="s">
        <v>107</v>
      </c>
      <c r="D42" s="71">
        <v>34.700000000000003</v>
      </c>
      <c r="E42" s="71">
        <v>33</v>
      </c>
      <c r="F42" s="71">
        <v>42.276422764227647</v>
      </c>
      <c r="G42" s="71">
        <v>48.484848484848484</v>
      </c>
      <c r="H42" s="175">
        <f>H41/H40*100</f>
        <v>42.424242424242422</v>
      </c>
    </row>
    <row r="43" spans="1:8" ht="14.25" x14ac:dyDescent="0.25">
      <c r="A43" s="69"/>
      <c r="B43" s="277" t="s">
        <v>108</v>
      </c>
      <c r="C43" s="143" t="s">
        <v>105</v>
      </c>
      <c r="D43" s="68">
        <v>12</v>
      </c>
      <c r="E43" s="68">
        <v>9</v>
      </c>
      <c r="F43" s="68">
        <v>11</v>
      </c>
      <c r="G43" s="68">
        <v>7</v>
      </c>
      <c r="H43" s="173">
        <v>4</v>
      </c>
    </row>
    <row r="44" spans="1:8" ht="14.25" x14ac:dyDescent="0.25">
      <c r="A44" s="69" t="s">
        <v>109</v>
      </c>
      <c r="B44" s="277"/>
      <c r="C44" s="141" t="s">
        <v>106</v>
      </c>
      <c r="D44" s="70">
        <v>9</v>
      </c>
      <c r="E44" s="70">
        <v>9</v>
      </c>
      <c r="F44" s="70">
        <v>9</v>
      </c>
      <c r="G44" s="70">
        <v>6</v>
      </c>
      <c r="H44" s="174">
        <v>4</v>
      </c>
    </row>
    <row r="45" spans="1:8" ht="15" thickBot="1" x14ac:dyDescent="0.3">
      <c r="A45" s="69"/>
      <c r="B45" s="278"/>
      <c r="C45" s="142" t="s">
        <v>107</v>
      </c>
      <c r="D45" s="71">
        <v>75</v>
      </c>
      <c r="E45" s="71">
        <v>100</v>
      </c>
      <c r="F45" s="71">
        <v>81.818181818181827</v>
      </c>
      <c r="G45" s="71">
        <v>85.714285714285708</v>
      </c>
      <c r="H45" s="175">
        <f>H44/H43*100</f>
        <v>100</v>
      </c>
    </row>
    <row r="46" spans="1:8" ht="14.25" x14ac:dyDescent="0.25">
      <c r="A46" s="69"/>
      <c r="B46" s="277" t="s">
        <v>111</v>
      </c>
      <c r="C46" s="143" t="s">
        <v>105</v>
      </c>
      <c r="D46" s="68">
        <v>269</v>
      </c>
      <c r="E46" s="68">
        <v>305</v>
      </c>
      <c r="F46" s="68">
        <v>134</v>
      </c>
      <c r="G46" s="68">
        <v>181</v>
      </c>
      <c r="H46" s="173">
        <v>254</v>
      </c>
    </row>
    <row r="47" spans="1:8" ht="14.25" x14ac:dyDescent="0.25">
      <c r="A47" s="69"/>
      <c r="B47" s="277"/>
      <c r="C47" s="141" t="s">
        <v>106</v>
      </c>
      <c r="D47" s="70">
        <v>55</v>
      </c>
      <c r="E47" s="70">
        <v>62</v>
      </c>
      <c r="F47" s="70">
        <v>44</v>
      </c>
      <c r="G47" s="70">
        <v>53</v>
      </c>
      <c r="H47" s="174">
        <v>63</v>
      </c>
    </row>
    <row r="48" spans="1:8" ht="15" thickBot="1" x14ac:dyDescent="0.3">
      <c r="A48" s="69" t="s">
        <v>112</v>
      </c>
      <c r="B48" s="278"/>
      <c r="C48" s="142" t="s">
        <v>107</v>
      </c>
      <c r="D48" s="71">
        <v>20.399999999999999</v>
      </c>
      <c r="E48" s="71">
        <v>20.3</v>
      </c>
      <c r="F48" s="71">
        <v>32.835820895522389</v>
      </c>
      <c r="G48" s="71">
        <v>29.281767955801101</v>
      </c>
      <c r="H48" s="175">
        <f>H47/H46*100</f>
        <v>24.803149606299215</v>
      </c>
    </row>
    <row r="49" spans="1:8" ht="14.25" x14ac:dyDescent="0.25">
      <c r="A49" s="69"/>
      <c r="B49" s="277" t="s">
        <v>113</v>
      </c>
      <c r="C49" s="143" t="s">
        <v>105</v>
      </c>
      <c r="D49" s="68">
        <v>12</v>
      </c>
      <c r="E49" s="68">
        <v>13</v>
      </c>
      <c r="F49" s="68">
        <v>3</v>
      </c>
      <c r="G49" s="68">
        <v>24</v>
      </c>
      <c r="H49" s="173">
        <v>7</v>
      </c>
    </row>
    <row r="50" spans="1:8" ht="14.25" x14ac:dyDescent="0.25">
      <c r="A50" s="69"/>
      <c r="B50" s="277"/>
      <c r="C50" s="141" t="s">
        <v>106</v>
      </c>
      <c r="D50" s="70">
        <v>4</v>
      </c>
      <c r="E50" s="70">
        <v>6</v>
      </c>
      <c r="F50" s="70">
        <v>1</v>
      </c>
      <c r="G50" s="70">
        <v>8</v>
      </c>
      <c r="H50" s="174">
        <v>4</v>
      </c>
    </row>
    <row r="51" spans="1:8" ht="15" thickBot="1" x14ac:dyDescent="0.3">
      <c r="A51" s="69"/>
      <c r="B51" s="278"/>
      <c r="C51" s="142" t="s">
        <v>107</v>
      </c>
      <c r="D51" s="71">
        <v>33.299999999999997</v>
      </c>
      <c r="E51" s="71">
        <v>46.2</v>
      </c>
      <c r="F51" s="71">
        <v>33.333333333333329</v>
      </c>
      <c r="G51" s="71">
        <v>33.333333333333329</v>
      </c>
      <c r="H51" s="175">
        <f>H50/H49*100</f>
        <v>57.142857142857139</v>
      </c>
    </row>
    <row r="52" spans="1:8" ht="14.25" x14ac:dyDescent="0.25">
      <c r="A52" s="69" t="s">
        <v>114</v>
      </c>
      <c r="B52" s="277" t="s">
        <v>115</v>
      </c>
      <c r="C52" s="143" t="s">
        <v>105</v>
      </c>
      <c r="D52" s="68">
        <v>10</v>
      </c>
      <c r="E52" s="68">
        <v>22</v>
      </c>
      <c r="F52" s="68">
        <v>13</v>
      </c>
      <c r="G52" s="68">
        <v>29</v>
      </c>
      <c r="H52" s="173">
        <v>26</v>
      </c>
    </row>
    <row r="53" spans="1:8" ht="14.25" x14ac:dyDescent="0.25">
      <c r="A53" s="69"/>
      <c r="B53" s="277"/>
      <c r="C53" s="141" t="s">
        <v>106</v>
      </c>
      <c r="D53" s="70">
        <v>3</v>
      </c>
      <c r="E53" s="70">
        <v>4</v>
      </c>
      <c r="F53" s="70">
        <v>3</v>
      </c>
      <c r="G53" s="70">
        <v>6</v>
      </c>
      <c r="H53" s="174">
        <v>3</v>
      </c>
    </row>
    <row r="54" spans="1:8" ht="15" thickBot="1" x14ac:dyDescent="0.3">
      <c r="A54" s="69"/>
      <c r="B54" s="278"/>
      <c r="C54" s="142" t="s">
        <v>107</v>
      </c>
      <c r="D54" s="71">
        <v>30</v>
      </c>
      <c r="E54" s="71">
        <v>18.2</v>
      </c>
      <c r="F54" s="71">
        <v>23.076923076923077</v>
      </c>
      <c r="G54" s="71">
        <v>20.689655172413794</v>
      </c>
      <c r="H54" s="175">
        <f>H53/H52*100</f>
        <v>11.538461538461538</v>
      </c>
    </row>
    <row r="55" spans="1:8" ht="14.25" x14ac:dyDescent="0.25">
      <c r="A55" s="69"/>
      <c r="B55" s="277" t="s">
        <v>116</v>
      </c>
      <c r="C55" s="143" t="s">
        <v>105</v>
      </c>
      <c r="D55" s="68">
        <v>4</v>
      </c>
      <c r="E55" s="68">
        <v>4</v>
      </c>
      <c r="F55" s="68">
        <v>1</v>
      </c>
      <c r="G55" s="68">
        <v>1</v>
      </c>
      <c r="H55" s="173">
        <v>8</v>
      </c>
    </row>
    <row r="56" spans="1:8" ht="14.25" x14ac:dyDescent="0.25">
      <c r="A56" s="69"/>
      <c r="B56" s="277"/>
      <c r="C56" s="141" t="s">
        <v>106</v>
      </c>
      <c r="D56" s="70">
        <v>3</v>
      </c>
      <c r="E56" s="70">
        <v>1</v>
      </c>
      <c r="F56" s="70">
        <v>1</v>
      </c>
      <c r="G56" s="70">
        <v>1</v>
      </c>
      <c r="H56" s="174">
        <v>2</v>
      </c>
    </row>
    <row r="57" spans="1:8" ht="15" thickBot="1" x14ac:dyDescent="0.3">
      <c r="A57" s="72"/>
      <c r="B57" s="278"/>
      <c r="C57" s="142" t="s">
        <v>107</v>
      </c>
      <c r="D57" s="71">
        <v>75</v>
      </c>
      <c r="E57" s="71">
        <v>25</v>
      </c>
      <c r="F57" s="71">
        <v>100</v>
      </c>
      <c r="G57" s="71">
        <v>100</v>
      </c>
      <c r="H57" s="175">
        <f>H56/H55*100</f>
        <v>25</v>
      </c>
    </row>
  </sheetData>
  <mergeCells count="30">
    <mergeCell ref="B49:B51"/>
    <mergeCell ref="B17:B19"/>
    <mergeCell ref="B52:B54"/>
    <mergeCell ref="B20:B22"/>
    <mergeCell ref="B55:B57"/>
    <mergeCell ref="B46:B48"/>
    <mergeCell ref="B23:B25"/>
    <mergeCell ref="B26:B28"/>
    <mergeCell ref="B29:B31"/>
    <mergeCell ref="B32:B34"/>
    <mergeCell ref="B5:B7"/>
    <mergeCell ref="B40:B42"/>
    <mergeCell ref="B8:B10"/>
    <mergeCell ref="B43:B45"/>
    <mergeCell ref="B11:B13"/>
    <mergeCell ref="A38:C38"/>
    <mergeCell ref="A39:C39"/>
    <mergeCell ref="B14:B16"/>
    <mergeCell ref="D38:D39"/>
    <mergeCell ref="E38:E39"/>
    <mergeCell ref="F38:F39"/>
    <mergeCell ref="G38:G39"/>
    <mergeCell ref="H38:H39"/>
    <mergeCell ref="H3:H4"/>
    <mergeCell ref="A4:C4"/>
    <mergeCell ref="A3:C3"/>
    <mergeCell ref="D3:D4"/>
    <mergeCell ref="E3:E4"/>
    <mergeCell ref="F3:F4"/>
    <mergeCell ref="G3:G4"/>
  </mergeCells>
  <phoneticPr fontId="3"/>
  <pageMargins left="0.75" right="0.52" top="0.74" bottom="0.49" header="0.71" footer="0.51200000000000001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zoomScaleNormal="100" zoomScaleSheetLayoutView="100" workbookViewId="0">
      <selection activeCell="A49" sqref="A49:XFD69"/>
    </sheetView>
  </sheetViews>
  <sheetFormatPr defaultRowHeight="13.5" x14ac:dyDescent="0.15"/>
  <cols>
    <col min="1" max="1" width="4.5" style="78" customWidth="1"/>
    <col min="2" max="8" width="10.625" style="78" customWidth="1"/>
    <col min="9" max="9" width="3.25" style="78" customWidth="1"/>
    <col min="10" max="10" width="9.625" style="78" customWidth="1"/>
    <col min="11" max="11" width="6.25" style="78" customWidth="1"/>
    <col min="12" max="12" width="7.25" style="78" customWidth="1"/>
    <col min="13" max="13" width="6.625" style="78" customWidth="1"/>
    <col min="14" max="14" width="8.375" style="78" customWidth="1"/>
    <col min="15" max="15" width="8.875" style="78" customWidth="1"/>
    <col min="16" max="16" width="1.25" style="78" customWidth="1"/>
    <col min="17" max="17" width="6.5" style="78" customWidth="1"/>
    <col min="18" max="18" width="1.25" style="78" customWidth="1"/>
    <col min="19" max="19" width="7.5" style="78" customWidth="1"/>
    <col min="20" max="20" width="1.25" style="78" customWidth="1"/>
    <col min="21" max="21" width="8" style="78" customWidth="1"/>
    <col min="22" max="22" width="1.125" style="78" customWidth="1"/>
    <col min="23" max="23" width="7.75" style="78" customWidth="1"/>
    <col min="24" max="24" width="1.375" style="78" customWidth="1"/>
    <col min="25" max="16384" width="9" style="78"/>
  </cols>
  <sheetData>
    <row r="1" spans="1:24" s="75" customFormat="1" ht="27" customHeight="1" x14ac:dyDescent="0.2">
      <c r="A1" s="73" t="s">
        <v>121</v>
      </c>
      <c r="B1" s="73"/>
      <c r="C1" s="74"/>
      <c r="D1" s="74"/>
      <c r="E1" s="74"/>
      <c r="F1" s="74"/>
      <c r="J1" s="76" t="s">
        <v>122</v>
      </c>
      <c r="K1" s="76"/>
      <c r="L1" s="76"/>
      <c r="M1" s="76"/>
      <c r="N1" s="76"/>
      <c r="O1" s="76"/>
      <c r="P1" s="76"/>
      <c r="Q1" s="76"/>
      <c r="R1" s="77"/>
      <c r="S1" s="78"/>
      <c r="T1" s="78"/>
      <c r="U1" s="78"/>
      <c r="V1" s="78"/>
      <c r="W1" s="78"/>
      <c r="X1" s="78"/>
    </row>
    <row r="2" spans="1:24" s="75" customFormat="1" ht="8.25" customHeight="1" x14ac:dyDescent="0.2">
      <c r="A2" s="79"/>
      <c r="B2" s="79"/>
      <c r="C2" s="80"/>
      <c r="D2" s="80"/>
      <c r="E2" s="80"/>
      <c r="F2" s="81"/>
      <c r="J2" s="76"/>
      <c r="K2" s="76"/>
      <c r="L2" s="76"/>
      <c r="M2" s="76"/>
      <c r="N2" s="76"/>
      <c r="O2" s="76"/>
      <c r="P2" s="76"/>
      <c r="Q2" s="76"/>
      <c r="R2" s="77"/>
      <c r="S2" s="78"/>
      <c r="T2" s="78"/>
      <c r="U2" s="78"/>
      <c r="V2" s="78"/>
      <c r="W2" s="78"/>
      <c r="X2" s="78"/>
    </row>
    <row r="3" spans="1:24" ht="15" customHeight="1" x14ac:dyDescent="0.3">
      <c r="A3" s="82" t="s">
        <v>123</v>
      </c>
      <c r="B3" s="83"/>
      <c r="C3" s="82"/>
      <c r="D3" s="82"/>
      <c r="E3" s="82"/>
      <c r="F3" s="82"/>
      <c r="G3" s="82"/>
      <c r="H3" s="83"/>
      <c r="I3" s="83"/>
      <c r="J3" s="83"/>
      <c r="K3" s="83"/>
      <c r="L3" s="83"/>
      <c r="M3" s="83"/>
    </row>
    <row r="4" spans="1:24" ht="15" customHeight="1" x14ac:dyDescent="0.3">
      <c r="A4" s="82"/>
      <c r="B4" s="83"/>
      <c r="C4" s="82"/>
      <c r="D4" s="82"/>
      <c r="E4" s="82"/>
      <c r="F4" s="82"/>
      <c r="G4" s="82"/>
      <c r="H4" s="83"/>
      <c r="I4" s="83"/>
      <c r="J4" s="83"/>
      <c r="K4" s="83"/>
      <c r="L4" s="83"/>
      <c r="M4" s="83"/>
    </row>
    <row r="5" spans="1:24" ht="20.100000000000001" customHeight="1" x14ac:dyDescent="0.3">
      <c r="A5" s="83"/>
      <c r="B5" s="84" t="s">
        <v>124</v>
      </c>
      <c r="C5" s="285" t="s">
        <v>125</v>
      </c>
      <c r="D5" s="287" t="s">
        <v>126</v>
      </c>
      <c r="E5" s="288"/>
      <c r="F5" s="288"/>
      <c r="G5" s="288"/>
      <c r="H5" s="285" t="s">
        <v>25</v>
      </c>
      <c r="I5" s="85"/>
      <c r="J5" s="83"/>
      <c r="K5" s="83"/>
      <c r="L5" s="83"/>
      <c r="M5" s="83"/>
    </row>
    <row r="6" spans="1:24" ht="20.100000000000001" customHeight="1" thickBot="1" x14ac:dyDescent="0.35">
      <c r="A6" s="83"/>
      <c r="B6" s="86" t="s">
        <v>4</v>
      </c>
      <c r="C6" s="286"/>
      <c r="D6" s="87" t="s">
        <v>127</v>
      </c>
      <c r="E6" s="87" t="s">
        <v>128</v>
      </c>
      <c r="F6" s="87" t="s">
        <v>129</v>
      </c>
      <c r="G6" s="87" t="s">
        <v>130</v>
      </c>
      <c r="H6" s="289"/>
      <c r="I6" s="85"/>
      <c r="J6" s="83"/>
      <c r="K6" s="83"/>
      <c r="L6" s="83"/>
      <c r="M6" s="83"/>
    </row>
    <row r="7" spans="1:24" ht="20.100000000000001" customHeight="1" thickTop="1" x14ac:dyDescent="0.3">
      <c r="A7" s="83"/>
      <c r="B7" s="88" t="s">
        <v>223</v>
      </c>
      <c r="C7" s="181">
        <v>214</v>
      </c>
      <c r="D7" s="182">
        <v>715</v>
      </c>
      <c r="E7" s="183">
        <v>981</v>
      </c>
      <c r="F7" s="183">
        <v>6176</v>
      </c>
      <c r="G7" s="183">
        <v>7872</v>
      </c>
      <c r="H7" s="184">
        <v>8086</v>
      </c>
      <c r="I7" s="85"/>
      <c r="J7" s="83"/>
      <c r="K7" s="83"/>
      <c r="L7" s="83"/>
      <c r="M7" s="83"/>
    </row>
    <row r="8" spans="1:24" ht="20.100000000000001" customHeight="1" x14ac:dyDescent="0.3">
      <c r="A8" s="83"/>
      <c r="B8" s="88">
        <v>4</v>
      </c>
      <c r="C8" s="181">
        <v>216</v>
      </c>
      <c r="D8" s="182">
        <v>745</v>
      </c>
      <c r="E8" s="183">
        <v>975</v>
      </c>
      <c r="F8" s="183">
        <v>6409</v>
      </c>
      <c r="G8" s="183">
        <v>8129</v>
      </c>
      <c r="H8" s="184">
        <v>8345</v>
      </c>
      <c r="I8" s="85"/>
      <c r="J8" s="83"/>
      <c r="K8" s="83"/>
      <c r="L8" s="83"/>
      <c r="M8" s="83"/>
    </row>
    <row r="9" spans="1:24" ht="20.100000000000001" customHeight="1" x14ac:dyDescent="0.3">
      <c r="A9" s="83"/>
      <c r="B9" s="88">
        <v>5</v>
      </c>
      <c r="C9" s="181">
        <v>175</v>
      </c>
      <c r="D9" s="182">
        <v>776</v>
      </c>
      <c r="E9" s="183">
        <v>1068</v>
      </c>
      <c r="F9" s="183">
        <v>7543</v>
      </c>
      <c r="G9" s="183">
        <v>9387</v>
      </c>
      <c r="H9" s="184">
        <v>9562</v>
      </c>
      <c r="I9" s="85"/>
      <c r="J9" s="83"/>
      <c r="K9" s="83"/>
      <c r="L9" s="83"/>
      <c r="M9" s="83"/>
    </row>
    <row r="10" spans="1:24" ht="20.100000000000001" customHeight="1" x14ac:dyDescent="0.3">
      <c r="A10" s="83"/>
      <c r="B10" s="88">
        <v>6</v>
      </c>
      <c r="C10" s="181">
        <v>215</v>
      </c>
      <c r="D10" s="182">
        <v>758</v>
      </c>
      <c r="E10" s="183">
        <v>1256</v>
      </c>
      <c r="F10" s="183">
        <v>7644</v>
      </c>
      <c r="G10" s="183">
        <v>9658</v>
      </c>
      <c r="H10" s="185">
        <v>9873</v>
      </c>
      <c r="I10" s="85"/>
      <c r="J10" s="83"/>
      <c r="K10" s="83"/>
      <c r="L10" s="83"/>
      <c r="M10" s="83"/>
    </row>
    <row r="11" spans="1:24" ht="20.100000000000001" customHeight="1" x14ac:dyDescent="0.3">
      <c r="A11" s="83"/>
      <c r="B11" s="88">
        <v>7</v>
      </c>
      <c r="C11" s="181">
        <v>194</v>
      </c>
      <c r="D11" s="182">
        <v>690</v>
      </c>
      <c r="E11" s="183">
        <v>1249</v>
      </c>
      <c r="F11" s="183">
        <v>6637</v>
      </c>
      <c r="G11" s="183">
        <v>8576</v>
      </c>
      <c r="H11" s="184">
        <v>8770</v>
      </c>
      <c r="I11" s="85"/>
      <c r="J11" s="83"/>
      <c r="K11" s="83"/>
      <c r="L11" s="83"/>
      <c r="M11" s="83"/>
    </row>
    <row r="12" spans="1:24" ht="20.100000000000001" customHeight="1" x14ac:dyDescent="0.3">
      <c r="A12" s="83"/>
      <c r="B12" s="88">
        <v>8</v>
      </c>
      <c r="C12" s="181">
        <v>176</v>
      </c>
      <c r="D12" s="182">
        <v>811</v>
      </c>
      <c r="E12" s="183">
        <v>1295</v>
      </c>
      <c r="F12" s="183">
        <v>7590</v>
      </c>
      <c r="G12" s="183">
        <v>9696</v>
      </c>
      <c r="H12" s="184">
        <v>9872</v>
      </c>
      <c r="I12" s="85"/>
      <c r="J12" s="83"/>
      <c r="K12" s="83"/>
      <c r="L12" s="83"/>
      <c r="M12" s="83"/>
    </row>
    <row r="13" spans="1:24" ht="20.100000000000001" customHeight="1" x14ac:dyDescent="0.3">
      <c r="A13" s="83"/>
      <c r="B13" s="88">
        <v>9</v>
      </c>
      <c r="C13" s="181">
        <v>201</v>
      </c>
      <c r="D13" s="182">
        <v>877</v>
      </c>
      <c r="E13" s="183">
        <v>1441</v>
      </c>
      <c r="F13" s="183">
        <v>8180</v>
      </c>
      <c r="G13" s="183">
        <v>10498</v>
      </c>
      <c r="H13" s="184">
        <v>10699</v>
      </c>
      <c r="I13" s="85"/>
      <c r="J13" s="83"/>
      <c r="K13" s="83"/>
      <c r="L13" s="83"/>
      <c r="M13" s="83"/>
    </row>
    <row r="14" spans="1:24" ht="20.100000000000001" customHeight="1" x14ac:dyDescent="0.3">
      <c r="A14" s="83"/>
      <c r="B14" s="88">
        <v>10</v>
      </c>
      <c r="C14" s="181">
        <v>206</v>
      </c>
      <c r="D14" s="182">
        <v>845</v>
      </c>
      <c r="E14" s="183">
        <v>1454</v>
      </c>
      <c r="F14" s="183">
        <v>7322</v>
      </c>
      <c r="G14" s="183">
        <v>9621</v>
      </c>
      <c r="H14" s="184">
        <v>9827</v>
      </c>
      <c r="I14" s="85"/>
      <c r="J14" s="83"/>
      <c r="K14" s="83"/>
      <c r="L14" s="83"/>
      <c r="M14" s="83"/>
    </row>
    <row r="15" spans="1:24" ht="20.100000000000001" customHeight="1" x14ac:dyDescent="0.3">
      <c r="A15" s="83"/>
      <c r="B15" s="88">
        <v>11</v>
      </c>
      <c r="C15" s="181">
        <v>196</v>
      </c>
      <c r="D15" s="182">
        <v>872</v>
      </c>
      <c r="E15" s="183">
        <v>1188</v>
      </c>
      <c r="F15" s="183">
        <v>5832</v>
      </c>
      <c r="G15" s="183">
        <v>7892</v>
      </c>
      <c r="H15" s="184">
        <v>8088</v>
      </c>
      <c r="I15" s="85"/>
      <c r="J15" s="83"/>
      <c r="K15" s="83"/>
      <c r="L15" s="83"/>
      <c r="M15" s="83"/>
    </row>
    <row r="16" spans="1:24" ht="20.100000000000001" customHeight="1" x14ac:dyDescent="0.3">
      <c r="A16" s="83"/>
      <c r="B16" s="88">
        <v>12</v>
      </c>
      <c r="C16" s="181">
        <v>188</v>
      </c>
      <c r="D16" s="182">
        <v>909</v>
      </c>
      <c r="E16" s="183">
        <v>1225</v>
      </c>
      <c r="F16" s="183">
        <v>6901</v>
      </c>
      <c r="G16" s="183">
        <v>9035</v>
      </c>
      <c r="H16" s="184">
        <v>9223</v>
      </c>
      <c r="I16" s="85"/>
      <c r="J16" s="83"/>
      <c r="K16" s="83"/>
      <c r="L16" s="83"/>
      <c r="M16" s="83"/>
    </row>
    <row r="17" spans="1:13" ht="20.100000000000001" customHeight="1" x14ac:dyDescent="0.3">
      <c r="A17" s="83"/>
      <c r="B17" s="88">
        <v>13</v>
      </c>
      <c r="C17" s="181">
        <v>213</v>
      </c>
      <c r="D17" s="182">
        <v>777</v>
      </c>
      <c r="E17" s="183">
        <v>1208</v>
      </c>
      <c r="F17" s="183">
        <v>6867</v>
      </c>
      <c r="G17" s="183">
        <v>8852</v>
      </c>
      <c r="H17" s="184">
        <v>9065</v>
      </c>
      <c r="I17" s="85"/>
      <c r="J17" s="83"/>
      <c r="K17" s="83"/>
      <c r="L17" s="83"/>
      <c r="M17" s="83"/>
    </row>
    <row r="18" spans="1:13" ht="20.100000000000001" customHeight="1" x14ac:dyDescent="0.3">
      <c r="A18" s="83"/>
      <c r="B18" s="88">
        <v>14</v>
      </c>
      <c r="C18" s="181">
        <v>204</v>
      </c>
      <c r="D18" s="182">
        <v>840</v>
      </c>
      <c r="E18" s="183">
        <v>983</v>
      </c>
      <c r="F18" s="183">
        <v>5372</v>
      </c>
      <c r="G18" s="183">
        <v>7195</v>
      </c>
      <c r="H18" s="184">
        <v>7399</v>
      </c>
      <c r="I18" s="85"/>
      <c r="J18" s="83"/>
      <c r="K18" s="83"/>
      <c r="L18" s="83"/>
      <c r="M18" s="83"/>
    </row>
    <row r="19" spans="1:13" ht="20.100000000000001" customHeight="1" x14ac:dyDescent="0.3">
      <c r="A19" s="83"/>
      <c r="B19" s="88">
        <v>15</v>
      </c>
      <c r="C19" s="181">
        <v>230</v>
      </c>
      <c r="D19" s="182">
        <v>807</v>
      </c>
      <c r="E19" s="183">
        <v>796</v>
      </c>
      <c r="F19" s="183">
        <v>4344</v>
      </c>
      <c r="G19" s="183">
        <v>5947</v>
      </c>
      <c r="H19" s="184">
        <v>6177</v>
      </c>
      <c r="I19" s="85"/>
      <c r="J19" s="83"/>
      <c r="K19" s="83"/>
      <c r="L19" s="83"/>
      <c r="M19" s="83"/>
    </row>
    <row r="20" spans="1:13" ht="20.100000000000001" customHeight="1" x14ac:dyDescent="0.3">
      <c r="A20" s="83"/>
      <c r="B20" s="88">
        <v>16</v>
      </c>
      <c r="C20" s="186">
        <v>194</v>
      </c>
      <c r="D20" s="186">
        <v>630</v>
      </c>
      <c r="E20" s="186">
        <v>742</v>
      </c>
      <c r="F20" s="187">
        <v>3876</v>
      </c>
      <c r="G20" s="183">
        <v>5248</v>
      </c>
      <c r="H20" s="184">
        <v>5442</v>
      </c>
      <c r="I20" s="85"/>
      <c r="J20" s="83"/>
      <c r="K20" s="83"/>
      <c r="L20" s="83"/>
      <c r="M20" s="83"/>
    </row>
    <row r="21" spans="1:13" ht="20.100000000000001" customHeight="1" x14ac:dyDescent="0.3">
      <c r="A21" s="83"/>
      <c r="B21" s="88">
        <v>17</v>
      </c>
      <c r="C21" s="186">
        <v>224</v>
      </c>
      <c r="D21" s="186">
        <v>595</v>
      </c>
      <c r="E21" s="186">
        <v>720</v>
      </c>
      <c r="F21" s="188">
        <v>3365</v>
      </c>
      <c r="G21" s="187">
        <v>4680</v>
      </c>
      <c r="H21" s="184">
        <v>4904</v>
      </c>
      <c r="I21" s="85"/>
      <c r="J21" s="83"/>
      <c r="K21" s="83"/>
      <c r="L21" s="83"/>
      <c r="M21" s="83"/>
    </row>
    <row r="22" spans="1:13" ht="20.100000000000001" customHeight="1" x14ac:dyDescent="0.3">
      <c r="A22" s="83"/>
      <c r="B22" s="88">
        <v>18</v>
      </c>
      <c r="C22" s="186">
        <v>190</v>
      </c>
      <c r="D22" s="186">
        <v>501</v>
      </c>
      <c r="E22" s="186">
        <v>656</v>
      </c>
      <c r="F22" s="188">
        <v>3290</v>
      </c>
      <c r="G22" s="187">
        <v>4447</v>
      </c>
      <c r="H22" s="189">
        <v>4637</v>
      </c>
      <c r="I22" s="85"/>
      <c r="J22" s="83"/>
      <c r="K22" s="83"/>
      <c r="L22" s="83"/>
      <c r="M22" s="83"/>
    </row>
    <row r="23" spans="1:13" ht="20.100000000000001" customHeight="1" x14ac:dyDescent="0.3">
      <c r="A23" s="83"/>
      <c r="B23" s="88">
        <v>19</v>
      </c>
      <c r="C23" s="186">
        <v>168</v>
      </c>
      <c r="D23" s="186">
        <v>457</v>
      </c>
      <c r="E23" s="186">
        <v>535</v>
      </c>
      <c r="F23" s="188">
        <v>2796</v>
      </c>
      <c r="G23" s="187">
        <v>3788</v>
      </c>
      <c r="H23" s="189">
        <v>3956</v>
      </c>
      <c r="I23" s="85"/>
      <c r="J23" s="83"/>
      <c r="K23" s="83"/>
      <c r="L23" s="83"/>
      <c r="M23" s="83"/>
    </row>
    <row r="24" spans="1:13" ht="20.100000000000001" customHeight="1" x14ac:dyDescent="0.3">
      <c r="A24" s="83"/>
      <c r="B24" s="88">
        <v>20</v>
      </c>
      <c r="C24" s="186">
        <v>156</v>
      </c>
      <c r="D24" s="186">
        <v>319</v>
      </c>
      <c r="E24" s="186">
        <v>459</v>
      </c>
      <c r="F24" s="188">
        <v>2041</v>
      </c>
      <c r="G24" s="187">
        <v>2819</v>
      </c>
      <c r="H24" s="189">
        <v>2975</v>
      </c>
      <c r="I24" s="85"/>
      <c r="J24" s="83"/>
      <c r="K24" s="83"/>
      <c r="L24" s="83"/>
      <c r="M24" s="83"/>
    </row>
    <row r="25" spans="1:13" ht="20.100000000000001" customHeight="1" x14ac:dyDescent="0.3">
      <c r="A25" s="83"/>
      <c r="B25" s="88">
        <v>21</v>
      </c>
      <c r="C25" s="186">
        <v>171</v>
      </c>
      <c r="D25" s="186">
        <v>339</v>
      </c>
      <c r="E25" s="186">
        <v>484</v>
      </c>
      <c r="F25" s="188">
        <v>2281</v>
      </c>
      <c r="G25" s="187">
        <v>3104</v>
      </c>
      <c r="H25" s="189">
        <v>3275</v>
      </c>
      <c r="I25" s="85"/>
      <c r="J25" s="83"/>
      <c r="K25" s="83"/>
      <c r="L25" s="83"/>
      <c r="M25" s="83"/>
    </row>
    <row r="26" spans="1:13" ht="20.100000000000001" customHeight="1" x14ac:dyDescent="0.3">
      <c r="A26" s="83"/>
      <c r="B26" s="171">
        <v>22</v>
      </c>
      <c r="C26" s="186">
        <v>295</v>
      </c>
      <c r="D26" s="186">
        <v>359</v>
      </c>
      <c r="E26" s="186">
        <v>411</v>
      </c>
      <c r="F26" s="188">
        <v>2171</v>
      </c>
      <c r="G26" s="187">
        <v>2941</v>
      </c>
      <c r="H26" s="189">
        <v>3236</v>
      </c>
      <c r="I26" s="85"/>
      <c r="J26" s="83"/>
      <c r="K26" s="83"/>
      <c r="L26" s="83"/>
      <c r="M26" s="83"/>
    </row>
    <row r="27" spans="1:13" ht="20.100000000000001" customHeight="1" x14ac:dyDescent="0.3">
      <c r="A27" s="83"/>
      <c r="B27" s="171">
        <v>23</v>
      </c>
      <c r="C27" s="186">
        <v>280</v>
      </c>
      <c r="D27" s="186">
        <v>349</v>
      </c>
      <c r="E27" s="186">
        <v>364</v>
      </c>
      <c r="F27" s="188">
        <v>2024</v>
      </c>
      <c r="G27" s="187">
        <v>2737</v>
      </c>
      <c r="H27" s="189">
        <v>3017</v>
      </c>
      <c r="I27" s="85"/>
      <c r="J27" s="83"/>
      <c r="K27" s="83"/>
      <c r="L27" s="83"/>
      <c r="M27" s="83"/>
    </row>
    <row r="28" spans="1:13" ht="20.100000000000001" customHeight="1" x14ac:dyDescent="0.3">
      <c r="A28" s="83"/>
      <c r="B28" s="171">
        <v>24</v>
      </c>
      <c r="C28" s="186">
        <v>322</v>
      </c>
      <c r="D28" s="186">
        <v>304</v>
      </c>
      <c r="E28" s="186">
        <v>329</v>
      </c>
      <c r="F28" s="188">
        <v>1840</v>
      </c>
      <c r="G28" s="187">
        <v>2473</v>
      </c>
      <c r="H28" s="189">
        <v>2795</v>
      </c>
      <c r="I28" s="89"/>
      <c r="J28" s="83"/>
      <c r="K28" s="83"/>
      <c r="L28" s="83"/>
      <c r="M28" s="83"/>
    </row>
    <row r="29" spans="1:13" ht="20.100000000000001" customHeight="1" x14ac:dyDescent="0.3">
      <c r="A29" s="83"/>
      <c r="B29" s="171">
        <v>25</v>
      </c>
      <c r="C29" s="186">
        <v>298</v>
      </c>
      <c r="D29" s="186">
        <v>250</v>
      </c>
      <c r="E29" s="186">
        <v>288</v>
      </c>
      <c r="F29" s="188">
        <v>1539</v>
      </c>
      <c r="G29" s="187">
        <v>2077</v>
      </c>
      <c r="H29" s="189">
        <v>2375</v>
      </c>
      <c r="I29" s="89"/>
      <c r="J29" s="83"/>
      <c r="K29" s="83"/>
      <c r="L29" s="83"/>
      <c r="M29" s="83"/>
    </row>
    <row r="30" spans="1:13" ht="20.100000000000001" customHeight="1" x14ac:dyDescent="0.3">
      <c r="A30" s="83"/>
      <c r="B30" s="171">
        <v>26</v>
      </c>
      <c r="C30" s="186">
        <v>281</v>
      </c>
      <c r="D30" s="186">
        <v>242</v>
      </c>
      <c r="E30" s="186">
        <v>262</v>
      </c>
      <c r="F30" s="188">
        <v>1535</v>
      </c>
      <c r="G30" s="187">
        <v>2039</v>
      </c>
      <c r="H30" s="189">
        <v>2320</v>
      </c>
      <c r="I30" s="89"/>
      <c r="J30" s="83"/>
      <c r="K30" s="83"/>
      <c r="L30" s="83"/>
      <c r="M30" s="83"/>
    </row>
    <row r="31" spans="1:13" ht="20.100000000000001" customHeight="1" x14ac:dyDescent="0.3">
      <c r="A31" s="83"/>
      <c r="B31" s="171">
        <v>27</v>
      </c>
      <c r="C31" s="186">
        <v>254</v>
      </c>
      <c r="D31" s="186">
        <v>241</v>
      </c>
      <c r="E31" s="186">
        <v>193</v>
      </c>
      <c r="F31" s="188">
        <v>1317</v>
      </c>
      <c r="G31" s="187">
        <v>1751</v>
      </c>
      <c r="H31" s="189">
        <v>2005</v>
      </c>
      <c r="I31" s="89"/>
      <c r="J31" s="83"/>
      <c r="K31" s="83"/>
      <c r="L31" s="83"/>
      <c r="M31" s="83"/>
    </row>
    <row r="32" spans="1:13" ht="20.100000000000001" customHeight="1" x14ac:dyDescent="0.3">
      <c r="A32" s="83"/>
      <c r="B32" s="171">
        <v>28</v>
      </c>
      <c r="C32" s="186">
        <v>231</v>
      </c>
      <c r="D32" s="186">
        <v>192</v>
      </c>
      <c r="E32" s="186">
        <v>190</v>
      </c>
      <c r="F32" s="188">
        <v>1398</v>
      </c>
      <c r="G32" s="187">
        <v>1780</v>
      </c>
      <c r="H32" s="189">
        <v>2011</v>
      </c>
      <c r="I32" s="89"/>
      <c r="J32" s="83"/>
      <c r="K32" s="83"/>
      <c r="L32" s="83"/>
      <c r="M32" s="83"/>
    </row>
    <row r="33" spans="1:13" ht="20.100000000000001" customHeight="1" x14ac:dyDescent="0.3">
      <c r="A33" s="83"/>
      <c r="B33" s="171">
        <v>29</v>
      </c>
      <c r="C33" s="186">
        <v>273</v>
      </c>
      <c r="D33" s="186">
        <v>182</v>
      </c>
      <c r="E33" s="186">
        <v>179</v>
      </c>
      <c r="F33" s="188">
        <v>1302</v>
      </c>
      <c r="G33" s="187">
        <v>1663</v>
      </c>
      <c r="H33" s="189">
        <v>1936</v>
      </c>
      <c r="I33" s="89"/>
      <c r="J33" s="83"/>
      <c r="K33" s="83"/>
      <c r="L33" s="83"/>
      <c r="M33" s="83"/>
    </row>
    <row r="34" spans="1:13" ht="20.100000000000001" customHeight="1" x14ac:dyDescent="0.3">
      <c r="A34" s="83"/>
      <c r="B34" s="171">
        <v>30</v>
      </c>
      <c r="C34" s="186">
        <v>216</v>
      </c>
      <c r="D34" s="186">
        <v>178</v>
      </c>
      <c r="E34" s="186">
        <v>158</v>
      </c>
      <c r="F34" s="188">
        <v>1178</v>
      </c>
      <c r="G34" s="187">
        <v>1514</v>
      </c>
      <c r="H34" s="189">
        <f>C34+G34</f>
        <v>1730</v>
      </c>
      <c r="I34" s="89"/>
      <c r="J34" s="83"/>
      <c r="K34" s="83"/>
      <c r="L34" s="83"/>
      <c r="M34" s="83"/>
    </row>
    <row r="35" spans="1:13" ht="20.100000000000001" customHeight="1" x14ac:dyDescent="0.3">
      <c r="A35" s="83"/>
      <c r="B35" s="90" t="s">
        <v>131</v>
      </c>
      <c r="C35" s="190">
        <v>223</v>
      </c>
      <c r="D35" s="190">
        <v>167</v>
      </c>
      <c r="E35" s="190">
        <v>151</v>
      </c>
      <c r="F35" s="191">
        <v>1048</v>
      </c>
      <c r="G35" s="192">
        <v>1366</v>
      </c>
      <c r="H35" s="193">
        <f>C35+G35</f>
        <v>1589</v>
      </c>
      <c r="I35" s="89"/>
      <c r="J35" s="83"/>
      <c r="K35" s="83"/>
      <c r="L35" s="83"/>
      <c r="M35" s="83"/>
    </row>
    <row r="36" spans="1:13" ht="20.100000000000001" customHeight="1" x14ac:dyDescent="0.3">
      <c r="A36" s="83"/>
      <c r="B36" s="90">
        <v>2</v>
      </c>
      <c r="C36" s="190">
        <v>207</v>
      </c>
      <c r="D36" s="190">
        <v>180</v>
      </c>
      <c r="E36" s="190">
        <v>187</v>
      </c>
      <c r="F36" s="191">
        <v>1105</v>
      </c>
      <c r="G36" s="192">
        <v>1472</v>
      </c>
      <c r="H36" s="193">
        <v>1679</v>
      </c>
      <c r="I36" s="89"/>
      <c r="J36" s="83"/>
      <c r="K36" s="83"/>
      <c r="L36" s="83"/>
      <c r="M36" s="83"/>
    </row>
    <row r="37" spans="1:13" ht="20.100000000000001" customHeight="1" x14ac:dyDescent="0.3">
      <c r="A37" s="83"/>
      <c r="B37" s="90">
        <v>3</v>
      </c>
      <c r="C37" s="190">
        <v>181</v>
      </c>
      <c r="D37" s="190">
        <v>178</v>
      </c>
      <c r="E37" s="190">
        <v>174</v>
      </c>
      <c r="F37" s="191">
        <v>1055</v>
      </c>
      <c r="G37" s="192">
        <v>1407</v>
      </c>
      <c r="H37" s="193">
        <v>1588</v>
      </c>
      <c r="I37" s="89"/>
      <c r="J37" s="83"/>
      <c r="K37" s="83"/>
      <c r="L37" s="83"/>
      <c r="M37" s="83"/>
    </row>
    <row r="38" spans="1:13" ht="20.100000000000001" customHeight="1" x14ac:dyDescent="0.3">
      <c r="A38" s="83"/>
      <c r="B38" s="90">
        <v>4</v>
      </c>
      <c r="C38" s="190">
        <v>159</v>
      </c>
      <c r="D38" s="190">
        <v>140</v>
      </c>
      <c r="E38" s="190">
        <v>147</v>
      </c>
      <c r="F38" s="191">
        <v>915</v>
      </c>
      <c r="G38" s="192">
        <v>1202</v>
      </c>
      <c r="H38" s="193">
        <v>1361</v>
      </c>
      <c r="I38" s="89"/>
      <c r="J38" s="83"/>
      <c r="K38" s="83"/>
      <c r="L38" s="83"/>
      <c r="M38" s="83"/>
    </row>
    <row r="39" spans="1:13" ht="15" customHeight="1" x14ac:dyDescent="0.3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91"/>
      <c r="L39" s="83"/>
      <c r="M39" s="83"/>
    </row>
    <row r="40" spans="1:13" x14ac:dyDescent="0.15">
      <c r="D40" s="290"/>
      <c r="E40" s="290"/>
      <c r="F40" s="290"/>
      <c r="G40" s="290"/>
      <c r="H40" s="131"/>
    </row>
  </sheetData>
  <mergeCells count="4">
    <mergeCell ref="C5:C6"/>
    <mergeCell ref="D5:G5"/>
    <mergeCell ref="H5:H6"/>
    <mergeCell ref="D40:G40"/>
  </mergeCells>
  <phoneticPr fontId="3"/>
  <pageMargins left="0.64" right="0.56000000000000005" top="0.63" bottom="0.71" header="0.45" footer="0.51181102362204722"/>
  <pageSetup paperSize="9" fitToHeight="0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D0E2-C9FD-40EC-8889-A0504AB3BE81}">
  <sheetPr>
    <pageSetUpPr fitToPage="1"/>
  </sheetPr>
  <dimension ref="A1:S25"/>
  <sheetViews>
    <sheetView zoomScaleNormal="100" zoomScaleSheetLayoutView="100" workbookViewId="0">
      <selection activeCell="E3" sqref="E3:G3"/>
    </sheetView>
  </sheetViews>
  <sheetFormatPr defaultRowHeight="13.5" x14ac:dyDescent="0.15"/>
  <cols>
    <col min="1" max="1" width="4.5" style="78" customWidth="1"/>
    <col min="2" max="2" width="9" style="78"/>
    <col min="3" max="8" width="8.125" style="78" customWidth="1"/>
    <col min="9" max="9" width="6.25" style="78" customWidth="1"/>
    <col min="10" max="10" width="9.625" style="78" customWidth="1"/>
    <col min="11" max="11" width="6.25" style="78" customWidth="1"/>
    <col min="12" max="12" width="7.25" style="78" customWidth="1"/>
    <col min="13" max="13" width="6.625" style="78" customWidth="1"/>
    <col min="14" max="14" width="8.375" style="78" customWidth="1"/>
    <col min="15" max="15" width="8.875" style="78" customWidth="1"/>
    <col min="16" max="16" width="1.25" style="78" customWidth="1"/>
    <col min="17" max="17" width="6.5" style="78" customWidth="1"/>
    <col min="18" max="18" width="1.25" style="78" customWidth="1"/>
    <col min="19" max="19" width="7.5" style="78" customWidth="1"/>
    <col min="20" max="20" width="1.25" style="78" customWidth="1"/>
    <col min="21" max="21" width="8" style="78" customWidth="1"/>
    <col min="22" max="22" width="1.125" style="78" customWidth="1"/>
    <col min="23" max="23" width="7.75" style="78" customWidth="1"/>
    <col min="24" max="24" width="1.375" style="78" customWidth="1"/>
    <col min="25" max="16384" width="9" style="78"/>
  </cols>
  <sheetData>
    <row r="1" spans="1:19" ht="15" customHeight="1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91"/>
      <c r="L1" s="83"/>
      <c r="M1" s="83"/>
    </row>
    <row r="2" spans="1:19" ht="20.25" x14ac:dyDescent="0.3">
      <c r="A2" s="180" t="s">
        <v>195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9" ht="16.5" customHeight="1" x14ac:dyDescent="0.3">
      <c r="A3" s="83"/>
      <c r="B3" s="92"/>
      <c r="C3" s="93" t="s">
        <v>132</v>
      </c>
      <c r="D3" s="303" t="s">
        <v>125</v>
      </c>
      <c r="E3" s="288" t="s">
        <v>126</v>
      </c>
      <c r="F3" s="288"/>
      <c r="G3" s="305"/>
      <c r="H3" s="306" t="s">
        <v>25</v>
      </c>
      <c r="I3" s="94"/>
      <c r="J3" s="291" t="s">
        <v>224</v>
      </c>
      <c r="K3" s="293" t="s">
        <v>133</v>
      </c>
      <c r="L3" s="295"/>
      <c r="M3" s="296"/>
    </row>
    <row r="4" spans="1:19" ht="16.5" customHeight="1" thickBot="1" x14ac:dyDescent="0.35">
      <c r="A4" s="83"/>
      <c r="B4" s="95" t="s">
        <v>134</v>
      </c>
      <c r="C4" s="83"/>
      <c r="D4" s="304"/>
      <c r="E4" s="96" t="s">
        <v>127</v>
      </c>
      <c r="F4" s="96" t="s">
        <v>128</v>
      </c>
      <c r="G4" s="96" t="s">
        <v>129</v>
      </c>
      <c r="H4" s="307"/>
      <c r="I4" s="97" t="s">
        <v>135</v>
      </c>
      <c r="J4" s="292"/>
      <c r="K4" s="294"/>
      <c r="L4" s="297" t="s">
        <v>136</v>
      </c>
      <c r="M4" s="298"/>
    </row>
    <row r="5" spans="1:19" ht="17.25" thickTop="1" x14ac:dyDescent="0.3">
      <c r="A5" s="83"/>
      <c r="B5" s="299" t="s">
        <v>137</v>
      </c>
      <c r="C5" s="300"/>
      <c r="D5" s="98">
        <v>33</v>
      </c>
      <c r="E5" s="99">
        <v>43</v>
      </c>
      <c r="F5" s="99">
        <v>34</v>
      </c>
      <c r="G5" s="99">
        <v>185</v>
      </c>
      <c r="H5" s="99">
        <f>SUM(D5:G5)</f>
        <v>295</v>
      </c>
      <c r="I5" s="100">
        <v>20.969773299748109</v>
      </c>
      <c r="J5" s="99">
        <v>293</v>
      </c>
      <c r="K5" s="101">
        <f t="shared" ref="K5:K17" si="0">H5-J5</f>
        <v>2</v>
      </c>
      <c r="L5" s="301">
        <f>K5/J5%</f>
        <v>0.68259385665529004</v>
      </c>
      <c r="M5" s="302"/>
    </row>
    <row r="6" spans="1:19" ht="16.5" x14ac:dyDescent="0.3">
      <c r="A6" s="83"/>
      <c r="B6" s="287" t="s">
        <v>138</v>
      </c>
      <c r="C6" s="308"/>
      <c r="D6" s="102">
        <v>23</v>
      </c>
      <c r="E6" s="103">
        <v>20</v>
      </c>
      <c r="F6" s="103">
        <v>23</v>
      </c>
      <c r="G6" s="103">
        <v>143</v>
      </c>
      <c r="H6" s="103">
        <f t="shared" ref="H6:H16" si="1">SUM(D6:G6)</f>
        <v>209</v>
      </c>
      <c r="I6" s="104">
        <v>13.350125944584383</v>
      </c>
      <c r="J6" s="103">
        <v>185</v>
      </c>
      <c r="K6" s="105">
        <f t="shared" si="0"/>
        <v>24</v>
      </c>
      <c r="L6" s="309">
        <f t="shared" ref="L6:L14" si="2">K6/J6%</f>
        <v>12.972972972972972</v>
      </c>
      <c r="M6" s="310"/>
    </row>
    <row r="7" spans="1:19" ht="16.5" x14ac:dyDescent="0.3">
      <c r="A7" s="83"/>
      <c r="B7" s="287" t="s">
        <v>139</v>
      </c>
      <c r="C7" s="308"/>
      <c r="D7" s="102">
        <v>11</v>
      </c>
      <c r="E7" s="103">
        <v>9</v>
      </c>
      <c r="F7" s="103">
        <v>3</v>
      </c>
      <c r="G7" s="103">
        <v>33</v>
      </c>
      <c r="H7" s="103">
        <f t="shared" si="1"/>
        <v>56</v>
      </c>
      <c r="I7" s="104">
        <v>5.1637279596977326</v>
      </c>
      <c r="J7" s="103">
        <v>72</v>
      </c>
      <c r="K7" s="105">
        <f t="shared" si="0"/>
        <v>-16</v>
      </c>
      <c r="L7" s="309">
        <f t="shared" si="2"/>
        <v>-22.222222222222221</v>
      </c>
      <c r="M7" s="310"/>
    </row>
    <row r="8" spans="1:19" ht="16.5" x14ac:dyDescent="0.3">
      <c r="A8" s="83"/>
      <c r="B8" s="287" t="s">
        <v>140</v>
      </c>
      <c r="C8" s="308"/>
      <c r="D8" s="102">
        <v>6</v>
      </c>
      <c r="E8" s="103">
        <v>3</v>
      </c>
      <c r="F8" s="103">
        <v>4</v>
      </c>
      <c r="G8" s="103">
        <v>14</v>
      </c>
      <c r="H8" s="103">
        <f t="shared" si="1"/>
        <v>27</v>
      </c>
      <c r="I8" s="104">
        <v>2.0151133501259446</v>
      </c>
      <c r="J8" s="103">
        <v>28</v>
      </c>
      <c r="K8" s="105">
        <f t="shared" si="0"/>
        <v>-1</v>
      </c>
      <c r="L8" s="309">
        <f t="shared" si="2"/>
        <v>-3.5714285714285712</v>
      </c>
      <c r="M8" s="310"/>
    </row>
    <row r="9" spans="1:19" ht="16.5" x14ac:dyDescent="0.3">
      <c r="A9" s="83"/>
      <c r="B9" s="287" t="s">
        <v>141</v>
      </c>
      <c r="C9" s="308"/>
      <c r="D9" s="102">
        <v>9</v>
      </c>
      <c r="E9" s="103">
        <v>5</v>
      </c>
      <c r="F9" s="103">
        <v>2</v>
      </c>
      <c r="G9" s="103">
        <v>22</v>
      </c>
      <c r="H9" s="103">
        <f>SUM(D9:G9)</f>
        <v>38</v>
      </c>
      <c r="I9" s="104">
        <v>3.0856423173803527</v>
      </c>
      <c r="J9" s="103">
        <v>45</v>
      </c>
      <c r="K9" s="105">
        <f t="shared" si="0"/>
        <v>-7</v>
      </c>
      <c r="L9" s="309">
        <f>K9/J9%</f>
        <v>-15.555555555555555</v>
      </c>
      <c r="M9" s="310"/>
    </row>
    <row r="10" spans="1:19" ht="16.5" x14ac:dyDescent="0.3">
      <c r="A10" s="83"/>
      <c r="B10" s="287" t="s">
        <v>142</v>
      </c>
      <c r="C10" s="308"/>
      <c r="D10" s="102">
        <v>15</v>
      </c>
      <c r="E10" s="103">
        <v>13</v>
      </c>
      <c r="F10" s="103">
        <v>13</v>
      </c>
      <c r="G10" s="103">
        <v>89</v>
      </c>
      <c r="H10" s="103">
        <f t="shared" si="1"/>
        <v>130</v>
      </c>
      <c r="I10" s="104">
        <v>8.4382871536523929</v>
      </c>
      <c r="J10" s="103">
        <v>116</v>
      </c>
      <c r="K10" s="105">
        <f t="shared" si="0"/>
        <v>14</v>
      </c>
      <c r="L10" s="309">
        <f t="shared" si="2"/>
        <v>12.068965517241381</v>
      </c>
      <c r="M10" s="310"/>
      <c r="S10" s="106"/>
    </row>
    <row r="11" spans="1:19" ht="16.5" x14ac:dyDescent="0.3">
      <c r="A11" s="83"/>
      <c r="B11" s="287" t="s">
        <v>143</v>
      </c>
      <c r="C11" s="308"/>
      <c r="D11" s="102">
        <v>3</v>
      </c>
      <c r="E11" s="103">
        <v>3</v>
      </c>
      <c r="F11" s="103">
        <v>6</v>
      </c>
      <c r="G11" s="103">
        <v>25</v>
      </c>
      <c r="H11" s="103">
        <f t="shared" si="1"/>
        <v>37</v>
      </c>
      <c r="I11" s="104">
        <v>2.896725440806045</v>
      </c>
      <c r="J11" s="103">
        <v>37</v>
      </c>
      <c r="K11" s="105">
        <f t="shared" si="0"/>
        <v>0</v>
      </c>
      <c r="L11" s="309">
        <f>K11/J11%</f>
        <v>0</v>
      </c>
      <c r="M11" s="310"/>
    </row>
    <row r="12" spans="1:19" ht="16.5" x14ac:dyDescent="0.3">
      <c r="A12" s="83"/>
      <c r="B12" s="287" t="s">
        <v>144</v>
      </c>
      <c r="C12" s="308"/>
      <c r="D12" s="102">
        <v>21</v>
      </c>
      <c r="E12" s="103">
        <v>11</v>
      </c>
      <c r="F12" s="103">
        <v>18</v>
      </c>
      <c r="G12" s="103">
        <v>106</v>
      </c>
      <c r="H12" s="103">
        <f t="shared" si="1"/>
        <v>156</v>
      </c>
      <c r="I12" s="104">
        <v>11.020151133501258</v>
      </c>
      <c r="J12" s="103">
        <v>154</v>
      </c>
      <c r="K12" s="105">
        <f t="shared" si="0"/>
        <v>2</v>
      </c>
      <c r="L12" s="309">
        <f t="shared" si="2"/>
        <v>1.2987012987012987</v>
      </c>
      <c r="M12" s="310"/>
    </row>
    <row r="13" spans="1:19" ht="16.5" x14ac:dyDescent="0.3">
      <c r="A13" s="83"/>
      <c r="B13" s="287" t="s">
        <v>145</v>
      </c>
      <c r="C13" s="308"/>
      <c r="D13" s="102">
        <v>16</v>
      </c>
      <c r="E13" s="103">
        <v>18</v>
      </c>
      <c r="F13" s="103">
        <v>17</v>
      </c>
      <c r="G13" s="103">
        <v>88</v>
      </c>
      <c r="H13" s="103">
        <f t="shared" si="1"/>
        <v>139</v>
      </c>
      <c r="I13" s="104">
        <v>12.405541561712846</v>
      </c>
      <c r="J13" s="103">
        <v>180</v>
      </c>
      <c r="K13" s="105">
        <f t="shared" si="0"/>
        <v>-41</v>
      </c>
      <c r="L13" s="309">
        <f t="shared" si="2"/>
        <v>-22.777777777777779</v>
      </c>
      <c r="M13" s="310"/>
    </row>
    <row r="14" spans="1:19" ht="16.5" x14ac:dyDescent="0.3">
      <c r="A14" s="83"/>
      <c r="B14" s="287" t="s">
        <v>146</v>
      </c>
      <c r="C14" s="308"/>
      <c r="D14" s="102">
        <v>10</v>
      </c>
      <c r="E14" s="103">
        <v>9</v>
      </c>
      <c r="F14" s="103">
        <v>11</v>
      </c>
      <c r="G14" s="103">
        <v>119</v>
      </c>
      <c r="H14" s="103">
        <f t="shared" si="1"/>
        <v>149</v>
      </c>
      <c r="I14" s="104">
        <v>12.342569269521411</v>
      </c>
      <c r="J14" s="103">
        <v>180</v>
      </c>
      <c r="K14" s="105">
        <f t="shared" si="0"/>
        <v>-31</v>
      </c>
      <c r="L14" s="309">
        <f t="shared" si="2"/>
        <v>-17.222222222222221</v>
      </c>
      <c r="M14" s="310"/>
    </row>
    <row r="15" spans="1:19" ht="16.5" x14ac:dyDescent="0.3">
      <c r="A15" s="83"/>
      <c r="B15" s="287" t="s">
        <v>147</v>
      </c>
      <c r="C15" s="308"/>
      <c r="D15" s="102">
        <v>12</v>
      </c>
      <c r="E15" s="103">
        <v>6</v>
      </c>
      <c r="F15" s="103">
        <v>15</v>
      </c>
      <c r="G15" s="103">
        <v>80</v>
      </c>
      <c r="H15" s="103">
        <f t="shared" si="1"/>
        <v>113</v>
      </c>
      <c r="I15" s="104">
        <v>7.0528967254408057</v>
      </c>
      <c r="J15" s="103">
        <v>98</v>
      </c>
      <c r="K15" s="105">
        <f t="shared" si="0"/>
        <v>15</v>
      </c>
      <c r="L15" s="309">
        <f>K15/J15%</f>
        <v>15.306122448979592</v>
      </c>
      <c r="M15" s="310"/>
    </row>
    <row r="16" spans="1:19" ht="16.5" x14ac:dyDescent="0.3">
      <c r="A16" s="83"/>
      <c r="B16" s="315" t="s">
        <v>148</v>
      </c>
      <c r="C16" s="308"/>
      <c r="D16" s="102">
        <v>0</v>
      </c>
      <c r="E16" s="103">
        <v>0</v>
      </c>
      <c r="F16" s="103">
        <v>1</v>
      </c>
      <c r="G16" s="103">
        <v>11</v>
      </c>
      <c r="H16" s="103">
        <f t="shared" si="1"/>
        <v>12</v>
      </c>
      <c r="I16" s="104">
        <v>1.2594458438287153</v>
      </c>
      <c r="J16" s="103">
        <v>19</v>
      </c>
      <c r="K16" s="105">
        <f t="shared" si="0"/>
        <v>-7</v>
      </c>
      <c r="L16" s="309">
        <f>K16/J16%</f>
        <v>-36.842105263157897</v>
      </c>
      <c r="M16" s="310"/>
    </row>
    <row r="17" spans="1:13" ht="16.5" x14ac:dyDescent="0.3">
      <c r="A17" s="83"/>
      <c r="B17" s="316" t="s">
        <v>149</v>
      </c>
      <c r="C17" s="107"/>
      <c r="D17" s="102">
        <f>SUM(D5:D16)</f>
        <v>159</v>
      </c>
      <c r="E17" s="103">
        <f>SUM(E5:E16)</f>
        <v>140</v>
      </c>
      <c r="F17" s="103">
        <f>SUM(F5:F16)</f>
        <v>147</v>
      </c>
      <c r="G17" s="103">
        <f>SUM(G5:G16)</f>
        <v>915</v>
      </c>
      <c r="H17" s="103">
        <f>SUM(H5:H16)</f>
        <v>1361</v>
      </c>
      <c r="I17" s="108">
        <v>100</v>
      </c>
      <c r="J17" s="109">
        <f>SUM(J5:J16)</f>
        <v>1407</v>
      </c>
      <c r="K17" s="105">
        <f t="shared" si="0"/>
        <v>-46</v>
      </c>
      <c r="L17" s="309">
        <f>K17/J17%</f>
        <v>-3.2693674484719262</v>
      </c>
      <c r="M17" s="310"/>
    </row>
    <row r="18" spans="1:13" ht="16.5" x14ac:dyDescent="0.3">
      <c r="A18" s="83"/>
      <c r="B18" s="317"/>
      <c r="C18" s="110" t="s">
        <v>150</v>
      </c>
      <c r="D18" s="111">
        <f>D17/H17%</f>
        <v>11.682586333578252</v>
      </c>
      <c r="E18" s="104">
        <f>E17/H17%</f>
        <v>10.286554004408524</v>
      </c>
      <c r="F18" s="104">
        <f>F17/H17%</f>
        <v>10.800881704628949</v>
      </c>
      <c r="G18" s="104">
        <f>G17/H17%</f>
        <v>67.229977957384278</v>
      </c>
      <c r="H18" s="111">
        <v>100</v>
      </c>
      <c r="I18" s="112"/>
      <c r="J18" s="112"/>
      <c r="K18" s="112"/>
      <c r="L18" s="113"/>
      <c r="M18" s="113"/>
    </row>
    <row r="19" spans="1:13" ht="16.5" x14ac:dyDescent="0.3">
      <c r="A19" s="83"/>
      <c r="B19" s="311" t="s">
        <v>224</v>
      </c>
      <c r="C19" s="178"/>
      <c r="D19" s="114">
        <v>181</v>
      </c>
      <c r="E19" s="115">
        <v>178</v>
      </c>
      <c r="F19" s="115">
        <v>174</v>
      </c>
      <c r="G19" s="115">
        <v>1055</v>
      </c>
      <c r="H19" s="114">
        <f>SUM(D19:G19)</f>
        <v>1588</v>
      </c>
      <c r="I19" s="112"/>
      <c r="J19" s="116"/>
      <c r="K19" s="116"/>
      <c r="L19" s="116"/>
      <c r="M19" s="116"/>
    </row>
    <row r="20" spans="1:13" ht="16.5" x14ac:dyDescent="0.3">
      <c r="A20" s="83"/>
      <c r="B20" s="312"/>
      <c r="C20" s="110" t="s">
        <v>150</v>
      </c>
      <c r="D20" s="111">
        <f>D19/H19%</f>
        <v>11.397984886649873</v>
      </c>
      <c r="E20" s="104">
        <f>E19/H19%</f>
        <v>11.209068010075566</v>
      </c>
      <c r="F20" s="104">
        <f>F19/H19%</f>
        <v>10.957178841309823</v>
      </c>
      <c r="G20" s="104">
        <f>G19/H19%</f>
        <v>66.435768261964739</v>
      </c>
      <c r="H20" s="111">
        <v>100</v>
      </c>
      <c r="I20" s="112"/>
      <c r="J20" s="112"/>
      <c r="K20" s="112"/>
      <c r="L20" s="113"/>
      <c r="M20" s="113"/>
    </row>
    <row r="21" spans="1:13" ht="16.5" x14ac:dyDescent="0.3">
      <c r="A21" s="83"/>
      <c r="B21" s="313" t="s">
        <v>151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</row>
    <row r="22" spans="1:13" ht="16.5" x14ac:dyDescent="0.3">
      <c r="A22" s="8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  <row r="25" spans="1:13" x14ac:dyDescent="0.15">
      <c r="D25" s="290"/>
      <c r="E25" s="290"/>
      <c r="F25" s="290"/>
      <c r="G25" s="290"/>
      <c r="H25" s="179"/>
    </row>
  </sheetData>
  <mergeCells count="36">
    <mergeCell ref="D25:G25"/>
    <mergeCell ref="B19:B20"/>
    <mergeCell ref="B21:M22"/>
    <mergeCell ref="B15:C15"/>
    <mergeCell ref="L15:M15"/>
    <mergeCell ref="B16:C16"/>
    <mergeCell ref="L16:M16"/>
    <mergeCell ref="B17:B18"/>
    <mergeCell ref="L17:M17"/>
    <mergeCell ref="B12:C12"/>
    <mergeCell ref="L12:M12"/>
    <mergeCell ref="B13:C13"/>
    <mergeCell ref="L13:M13"/>
    <mergeCell ref="B14:C14"/>
    <mergeCell ref="L14:M14"/>
    <mergeCell ref="B9:C9"/>
    <mergeCell ref="L9:M9"/>
    <mergeCell ref="B10:C10"/>
    <mergeCell ref="L10:M10"/>
    <mergeCell ref="B11:C11"/>
    <mergeCell ref="L11:M11"/>
    <mergeCell ref="B6:C6"/>
    <mergeCell ref="L6:M6"/>
    <mergeCell ref="B7:C7"/>
    <mergeCell ref="L7:M7"/>
    <mergeCell ref="B8:C8"/>
    <mergeCell ref="L8:M8"/>
    <mergeCell ref="J3:J4"/>
    <mergeCell ref="K3:K4"/>
    <mergeCell ref="L3:M3"/>
    <mergeCell ref="L4:M4"/>
    <mergeCell ref="B5:C5"/>
    <mergeCell ref="L5:M5"/>
    <mergeCell ref="D3:D4"/>
    <mergeCell ref="E3:G3"/>
    <mergeCell ref="H3:H4"/>
  </mergeCells>
  <phoneticPr fontId="3"/>
  <pageMargins left="0.64" right="0.56000000000000005" top="0.63" bottom="0.71" header="0.45" footer="0.51181102362204722"/>
  <pageSetup paperSize="9" scale="94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7C75-8A1C-471F-8C12-7F846B374EE2}">
  <sheetPr>
    <pageSetUpPr fitToPage="1"/>
  </sheetPr>
  <dimension ref="B1:N35"/>
  <sheetViews>
    <sheetView zoomScaleNormal="100" zoomScaleSheetLayoutView="100" workbookViewId="0">
      <selection activeCell="R10" sqref="R10"/>
    </sheetView>
  </sheetViews>
  <sheetFormatPr defaultRowHeight="13.5" x14ac:dyDescent="0.15"/>
  <cols>
    <col min="1" max="1" width="4.5" style="78" customWidth="1"/>
    <col min="2" max="2" width="9" style="78"/>
    <col min="3" max="3" width="12.25" style="78" bestFit="1" customWidth="1"/>
    <col min="4" max="8" width="8.125" style="78" customWidth="1"/>
    <col min="9" max="9" width="6.25" style="78" customWidth="1"/>
    <col min="10" max="10" width="9.625" style="78" customWidth="1"/>
    <col min="11" max="11" width="6.25" style="78" customWidth="1"/>
    <col min="12" max="12" width="7.25" style="78" customWidth="1"/>
    <col min="13" max="13" width="6.625" style="78" customWidth="1"/>
    <col min="14" max="14" width="8.375" style="78" customWidth="1"/>
    <col min="15" max="15" width="8.875" style="78" customWidth="1"/>
    <col min="16" max="16" width="1.25" style="78" customWidth="1"/>
    <col min="17" max="17" width="6.5" style="78" customWidth="1"/>
    <col min="18" max="18" width="1.25" style="78" customWidth="1"/>
    <col min="19" max="19" width="7.5" style="78" customWidth="1"/>
    <col min="20" max="20" width="1.25" style="78" customWidth="1"/>
    <col min="21" max="21" width="8" style="78" customWidth="1"/>
    <col min="22" max="22" width="1.125" style="78" customWidth="1"/>
    <col min="23" max="23" width="7.75" style="78" customWidth="1"/>
    <col min="24" max="24" width="1.375" style="78" customWidth="1"/>
    <col min="25" max="16384" width="9" style="78"/>
  </cols>
  <sheetData>
    <row r="1" spans="2:14" x14ac:dyDescent="0.15">
      <c r="H1" s="78" t="s">
        <v>230</v>
      </c>
    </row>
    <row r="2" spans="2:14" ht="21" thickBot="1" x14ac:dyDescent="0.35">
      <c r="B2" s="318" t="s">
        <v>152</v>
      </c>
      <c r="C2" s="318"/>
      <c r="D2" s="318"/>
      <c r="E2" s="318"/>
      <c r="F2" s="318"/>
      <c r="G2" s="318"/>
      <c r="H2" s="318"/>
      <c r="I2" s="318"/>
      <c r="J2" s="318"/>
      <c r="K2" s="83"/>
      <c r="L2" s="83"/>
      <c r="M2" s="83"/>
      <c r="N2" s="83"/>
    </row>
    <row r="3" spans="2:14" ht="21.95" customHeight="1" x14ac:dyDescent="0.25">
      <c r="B3" s="118"/>
      <c r="C3" s="119" t="s">
        <v>153</v>
      </c>
      <c r="D3" s="319" t="s">
        <v>125</v>
      </c>
      <c r="E3" s="321" t="s">
        <v>126</v>
      </c>
      <c r="F3" s="322"/>
      <c r="G3" s="322"/>
      <c r="H3" s="323"/>
      <c r="I3" s="324" t="s">
        <v>25</v>
      </c>
      <c r="J3" s="326" t="s">
        <v>150</v>
      </c>
      <c r="K3" s="146" t="s">
        <v>154</v>
      </c>
      <c r="L3" s="324" t="s">
        <v>133</v>
      </c>
      <c r="M3" s="328" t="s">
        <v>136</v>
      </c>
    </row>
    <row r="4" spans="2:14" ht="21.95" customHeight="1" thickBot="1" x14ac:dyDescent="0.3">
      <c r="B4" s="120" t="s">
        <v>124</v>
      </c>
      <c r="C4" s="121"/>
      <c r="D4" s="320"/>
      <c r="E4" s="144" t="s">
        <v>127</v>
      </c>
      <c r="F4" s="145" t="s">
        <v>128</v>
      </c>
      <c r="G4" s="145" t="s">
        <v>129</v>
      </c>
      <c r="H4" s="145" t="s">
        <v>130</v>
      </c>
      <c r="I4" s="325"/>
      <c r="J4" s="327"/>
      <c r="K4" s="147" t="s">
        <v>225</v>
      </c>
      <c r="L4" s="325"/>
      <c r="M4" s="329"/>
    </row>
    <row r="5" spans="2:14" ht="21.95" customHeight="1" x14ac:dyDescent="0.15">
      <c r="B5" s="330" t="s">
        <v>155</v>
      </c>
      <c r="C5" s="122" t="s">
        <v>156</v>
      </c>
      <c r="D5" s="194">
        <v>11</v>
      </c>
      <c r="E5" s="194">
        <v>4</v>
      </c>
      <c r="F5" s="195">
        <v>0</v>
      </c>
      <c r="G5" s="195">
        <v>0</v>
      </c>
      <c r="H5" s="195">
        <f>E5+F5+G5</f>
        <v>4</v>
      </c>
      <c r="I5" s="195">
        <f t="shared" ref="I5:I30" si="0">D5+H5</f>
        <v>15</v>
      </c>
      <c r="J5" s="196">
        <f>I5/I30%</f>
        <v>1.1021307861866276</v>
      </c>
      <c r="K5" s="197">
        <v>16</v>
      </c>
      <c r="L5" s="198">
        <f t="shared" ref="L5:L30" si="1">I5-K5</f>
        <v>-1</v>
      </c>
      <c r="M5" s="199">
        <f t="shared" ref="M5:M15" si="2">L5/K5%</f>
        <v>-6.25</v>
      </c>
    </row>
    <row r="6" spans="2:14" ht="21.95" customHeight="1" x14ac:dyDescent="0.15">
      <c r="B6" s="331"/>
      <c r="C6" s="123" t="s">
        <v>157</v>
      </c>
      <c r="D6" s="200">
        <v>10</v>
      </c>
      <c r="E6" s="201">
        <v>4</v>
      </c>
      <c r="F6" s="202">
        <v>76</v>
      </c>
      <c r="G6" s="202">
        <v>131</v>
      </c>
      <c r="H6" s="202">
        <f>E6+F6+G6</f>
        <v>211</v>
      </c>
      <c r="I6" s="202">
        <f t="shared" si="0"/>
        <v>221</v>
      </c>
      <c r="J6" s="203">
        <f>I6/I30%</f>
        <v>16.238060249816311</v>
      </c>
      <c r="K6" s="204">
        <v>196</v>
      </c>
      <c r="L6" s="205">
        <f t="shared" si="1"/>
        <v>25</v>
      </c>
      <c r="M6" s="206">
        <f t="shared" si="2"/>
        <v>12.755102040816327</v>
      </c>
    </row>
    <row r="7" spans="2:14" ht="21.95" customHeight="1" x14ac:dyDescent="0.15">
      <c r="B7" s="331"/>
      <c r="C7" s="123" t="s">
        <v>158</v>
      </c>
      <c r="D7" s="201">
        <v>0</v>
      </c>
      <c r="E7" s="201">
        <v>0</v>
      </c>
      <c r="F7" s="202">
        <v>0</v>
      </c>
      <c r="G7" s="202">
        <v>3</v>
      </c>
      <c r="H7" s="202">
        <f>E7+F7+G7</f>
        <v>3</v>
      </c>
      <c r="I7" s="202">
        <f t="shared" si="0"/>
        <v>3</v>
      </c>
      <c r="J7" s="203">
        <f>I7/I30%</f>
        <v>0.2204261572373255</v>
      </c>
      <c r="K7" s="202">
        <v>2</v>
      </c>
      <c r="L7" s="205">
        <f t="shared" si="1"/>
        <v>1</v>
      </c>
      <c r="M7" s="206">
        <f t="shared" si="2"/>
        <v>50</v>
      </c>
    </row>
    <row r="8" spans="2:14" ht="21.95" customHeight="1" thickBot="1" x14ac:dyDescent="0.2">
      <c r="B8" s="332"/>
      <c r="C8" s="124" t="s">
        <v>159</v>
      </c>
      <c r="D8" s="207">
        <v>21</v>
      </c>
      <c r="E8" s="207">
        <v>8</v>
      </c>
      <c r="F8" s="208">
        <v>76</v>
      </c>
      <c r="G8" s="208">
        <v>134</v>
      </c>
      <c r="H8" s="208">
        <f>H5+H6+H7</f>
        <v>218</v>
      </c>
      <c r="I8" s="208">
        <f t="shared" si="0"/>
        <v>239</v>
      </c>
      <c r="J8" s="209">
        <f>I8/I30%</f>
        <v>17.560617193240265</v>
      </c>
      <c r="K8" s="208">
        <v>214</v>
      </c>
      <c r="L8" s="210">
        <f t="shared" si="1"/>
        <v>25</v>
      </c>
      <c r="M8" s="211">
        <f t="shared" si="2"/>
        <v>11.682242990654204</v>
      </c>
    </row>
    <row r="9" spans="2:14" ht="21.95" customHeight="1" x14ac:dyDescent="0.15">
      <c r="B9" s="333" t="s">
        <v>160</v>
      </c>
      <c r="C9" s="122" t="s">
        <v>161</v>
      </c>
      <c r="D9" s="194">
        <v>2</v>
      </c>
      <c r="E9" s="194">
        <v>0</v>
      </c>
      <c r="F9" s="195">
        <v>0</v>
      </c>
      <c r="G9" s="195">
        <v>0</v>
      </c>
      <c r="H9" s="195">
        <f t="shared" ref="H9:H30" si="3">E9+F9+G9</f>
        <v>0</v>
      </c>
      <c r="I9" s="195">
        <f t="shared" si="0"/>
        <v>2</v>
      </c>
      <c r="J9" s="196">
        <f>I9/I30%</f>
        <v>0.14695077149155034</v>
      </c>
      <c r="K9" s="195">
        <v>0</v>
      </c>
      <c r="L9" s="198">
        <f t="shared" si="1"/>
        <v>2</v>
      </c>
      <c r="M9" s="212" t="s">
        <v>169</v>
      </c>
    </row>
    <row r="10" spans="2:14" ht="21.95" customHeight="1" x14ac:dyDescent="0.15">
      <c r="B10" s="334"/>
      <c r="C10" s="148" t="s">
        <v>162</v>
      </c>
      <c r="D10" s="201">
        <v>83</v>
      </c>
      <c r="E10" s="201">
        <v>0</v>
      </c>
      <c r="F10" s="202">
        <v>0</v>
      </c>
      <c r="G10" s="202">
        <v>0</v>
      </c>
      <c r="H10" s="202">
        <f t="shared" si="3"/>
        <v>0</v>
      </c>
      <c r="I10" s="202">
        <f t="shared" si="0"/>
        <v>83</v>
      </c>
      <c r="J10" s="203">
        <f>I10/I30%</f>
        <v>6.0984570168993386</v>
      </c>
      <c r="K10" s="202">
        <v>121</v>
      </c>
      <c r="L10" s="205">
        <f t="shared" si="1"/>
        <v>-38</v>
      </c>
      <c r="M10" s="213">
        <f t="shared" si="2"/>
        <v>-31.404958677685951</v>
      </c>
    </row>
    <row r="11" spans="2:14" ht="21.95" customHeight="1" x14ac:dyDescent="0.15">
      <c r="B11" s="334"/>
      <c r="C11" s="148" t="s">
        <v>163</v>
      </c>
      <c r="D11" s="201">
        <v>6</v>
      </c>
      <c r="E11" s="201">
        <v>30</v>
      </c>
      <c r="F11" s="202">
        <v>0</v>
      </c>
      <c r="G11" s="202">
        <v>0</v>
      </c>
      <c r="H11" s="202">
        <f t="shared" si="3"/>
        <v>30</v>
      </c>
      <c r="I11" s="202">
        <f t="shared" si="0"/>
        <v>36</v>
      </c>
      <c r="J11" s="203">
        <f>I11/I30%</f>
        <v>2.645113886847906</v>
      </c>
      <c r="K11" s="202">
        <v>33</v>
      </c>
      <c r="L11" s="205">
        <f t="shared" si="1"/>
        <v>3</v>
      </c>
      <c r="M11" s="206">
        <f t="shared" si="2"/>
        <v>9.0909090909090899</v>
      </c>
    </row>
    <row r="12" spans="2:14" ht="21.95" customHeight="1" x14ac:dyDescent="0.15">
      <c r="B12" s="334"/>
      <c r="C12" s="123" t="s">
        <v>164</v>
      </c>
      <c r="D12" s="201">
        <v>7</v>
      </c>
      <c r="E12" s="201">
        <v>0</v>
      </c>
      <c r="F12" s="202">
        <v>0</v>
      </c>
      <c r="G12" s="202">
        <v>0</v>
      </c>
      <c r="H12" s="202">
        <f t="shared" si="3"/>
        <v>0</v>
      </c>
      <c r="I12" s="202">
        <f t="shared" si="0"/>
        <v>7</v>
      </c>
      <c r="J12" s="214">
        <f>I12/I30%</f>
        <v>0.51432770022042618</v>
      </c>
      <c r="K12" s="202">
        <v>7</v>
      </c>
      <c r="L12" s="205">
        <f t="shared" si="1"/>
        <v>0</v>
      </c>
      <c r="M12" s="206">
        <f t="shared" si="2"/>
        <v>0</v>
      </c>
    </row>
    <row r="13" spans="2:14" ht="21.95" customHeight="1" x14ac:dyDescent="0.15">
      <c r="B13" s="334"/>
      <c r="C13" s="123" t="s">
        <v>165</v>
      </c>
      <c r="D13" s="201">
        <v>8</v>
      </c>
      <c r="E13" s="201">
        <v>39</v>
      </c>
      <c r="F13" s="202">
        <v>26</v>
      </c>
      <c r="G13" s="202">
        <v>561</v>
      </c>
      <c r="H13" s="202">
        <f t="shared" si="3"/>
        <v>626</v>
      </c>
      <c r="I13" s="202">
        <f t="shared" si="0"/>
        <v>634</v>
      </c>
      <c r="J13" s="214">
        <f>I13/I30%</f>
        <v>46.583394562821454</v>
      </c>
      <c r="K13" s="202">
        <v>827</v>
      </c>
      <c r="L13" s="205">
        <f t="shared" si="1"/>
        <v>-193</v>
      </c>
      <c r="M13" s="206">
        <f t="shared" si="2"/>
        <v>-23.337363966142686</v>
      </c>
    </row>
    <row r="14" spans="2:14" ht="21.95" customHeight="1" x14ac:dyDescent="0.15">
      <c r="B14" s="334"/>
      <c r="C14" s="123" t="s">
        <v>166</v>
      </c>
      <c r="D14" s="201">
        <v>0</v>
      </c>
      <c r="E14" s="201">
        <v>1</v>
      </c>
      <c r="F14" s="202">
        <v>5</v>
      </c>
      <c r="G14" s="202">
        <v>24</v>
      </c>
      <c r="H14" s="202">
        <f t="shared" si="3"/>
        <v>30</v>
      </c>
      <c r="I14" s="202">
        <f t="shared" si="0"/>
        <v>30</v>
      </c>
      <c r="J14" s="215">
        <v>1.9</v>
      </c>
      <c r="K14" s="202">
        <v>27</v>
      </c>
      <c r="L14" s="205">
        <f t="shared" si="1"/>
        <v>3</v>
      </c>
      <c r="M14" s="206">
        <f t="shared" si="2"/>
        <v>11.111111111111111</v>
      </c>
    </row>
    <row r="15" spans="2:14" ht="21.95" customHeight="1" x14ac:dyDescent="0.15">
      <c r="B15" s="334"/>
      <c r="C15" s="123" t="s">
        <v>167</v>
      </c>
      <c r="D15" s="201">
        <v>1</v>
      </c>
      <c r="E15" s="201">
        <v>2</v>
      </c>
      <c r="F15" s="202">
        <v>3</v>
      </c>
      <c r="G15" s="202">
        <v>11</v>
      </c>
      <c r="H15" s="202">
        <f t="shared" si="3"/>
        <v>16</v>
      </c>
      <c r="I15" s="202">
        <f t="shared" si="0"/>
        <v>17</v>
      </c>
      <c r="J15" s="215">
        <f>I15/I30%</f>
        <v>1.249081557678178</v>
      </c>
      <c r="K15" s="202">
        <v>38</v>
      </c>
      <c r="L15" s="205">
        <f t="shared" si="1"/>
        <v>-21</v>
      </c>
      <c r="M15" s="206">
        <f t="shared" si="2"/>
        <v>-55.263157894736842</v>
      </c>
    </row>
    <row r="16" spans="2:14" ht="21.95" customHeight="1" x14ac:dyDescent="0.15">
      <c r="B16" s="334"/>
      <c r="C16" s="123" t="s">
        <v>168</v>
      </c>
      <c r="D16" s="201">
        <v>0</v>
      </c>
      <c r="E16" s="201">
        <v>0</v>
      </c>
      <c r="F16" s="202">
        <v>0</v>
      </c>
      <c r="G16" s="202">
        <v>1</v>
      </c>
      <c r="H16" s="202">
        <f t="shared" si="3"/>
        <v>1</v>
      </c>
      <c r="I16" s="202">
        <f t="shared" si="0"/>
        <v>1</v>
      </c>
      <c r="J16" s="215">
        <f>I16/I30%</f>
        <v>7.3475385745775168E-2</v>
      </c>
      <c r="K16" s="202">
        <v>0</v>
      </c>
      <c r="L16" s="205">
        <f t="shared" si="1"/>
        <v>1</v>
      </c>
      <c r="M16" s="212" t="s">
        <v>169</v>
      </c>
    </row>
    <row r="17" spans="2:14" ht="21.95" customHeight="1" x14ac:dyDescent="0.15">
      <c r="B17" s="334"/>
      <c r="C17" s="123" t="s">
        <v>170</v>
      </c>
      <c r="D17" s="201">
        <v>0</v>
      </c>
      <c r="E17" s="201">
        <v>0</v>
      </c>
      <c r="F17" s="202">
        <v>3</v>
      </c>
      <c r="G17" s="202">
        <v>7</v>
      </c>
      <c r="H17" s="202">
        <f t="shared" si="3"/>
        <v>10</v>
      </c>
      <c r="I17" s="202">
        <f t="shared" si="0"/>
        <v>10</v>
      </c>
      <c r="J17" s="215">
        <f>I17/I30%</f>
        <v>0.73475385745775168</v>
      </c>
      <c r="K17" s="202">
        <v>14</v>
      </c>
      <c r="L17" s="205">
        <f t="shared" si="1"/>
        <v>-4</v>
      </c>
      <c r="M17" s="206">
        <f>L17/K17%</f>
        <v>-28.571428571428569</v>
      </c>
    </row>
    <row r="18" spans="2:14" ht="21.95" customHeight="1" x14ac:dyDescent="0.15">
      <c r="B18" s="334"/>
      <c r="C18" s="123" t="s">
        <v>171</v>
      </c>
      <c r="D18" s="201">
        <v>0</v>
      </c>
      <c r="E18" s="201">
        <v>0</v>
      </c>
      <c r="F18" s="202">
        <v>0</v>
      </c>
      <c r="G18" s="202">
        <v>0</v>
      </c>
      <c r="H18" s="202">
        <f t="shared" si="3"/>
        <v>0</v>
      </c>
      <c r="I18" s="202">
        <f t="shared" si="0"/>
        <v>0</v>
      </c>
      <c r="J18" s="215">
        <f>I18/I30%</f>
        <v>0</v>
      </c>
      <c r="K18" s="202">
        <v>0</v>
      </c>
      <c r="L18" s="205">
        <f t="shared" si="1"/>
        <v>0</v>
      </c>
      <c r="M18" s="212" t="s">
        <v>169</v>
      </c>
    </row>
    <row r="19" spans="2:14" ht="21.95" customHeight="1" x14ac:dyDescent="0.15">
      <c r="B19" s="334"/>
      <c r="C19" s="123" t="s">
        <v>172</v>
      </c>
      <c r="D19" s="201">
        <v>1</v>
      </c>
      <c r="E19" s="201">
        <v>6</v>
      </c>
      <c r="F19" s="202">
        <v>12</v>
      </c>
      <c r="G19" s="202">
        <v>61</v>
      </c>
      <c r="H19" s="202">
        <f t="shared" si="3"/>
        <v>79</v>
      </c>
      <c r="I19" s="202">
        <f t="shared" si="0"/>
        <v>80</v>
      </c>
      <c r="J19" s="214">
        <f>I19/I30%</f>
        <v>5.8780308596620134</v>
      </c>
      <c r="K19" s="202">
        <v>86</v>
      </c>
      <c r="L19" s="205">
        <f t="shared" si="1"/>
        <v>-6</v>
      </c>
      <c r="M19" s="206">
        <f>L19/K19%</f>
        <v>-6.9767441860465116</v>
      </c>
    </row>
    <row r="20" spans="2:14" ht="21.95" customHeight="1" x14ac:dyDescent="0.15">
      <c r="B20" s="334"/>
      <c r="C20" s="125" t="s">
        <v>173</v>
      </c>
      <c r="D20" s="201">
        <v>0</v>
      </c>
      <c r="E20" s="201">
        <v>0</v>
      </c>
      <c r="F20" s="202">
        <v>2</v>
      </c>
      <c r="G20" s="202">
        <v>4</v>
      </c>
      <c r="H20" s="202">
        <f t="shared" si="3"/>
        <v>6</v>
      </c>
      <c r="I20" s="202">
        <f t="shared" si="0"/>
        <v>6</v>
      </c>
      <c r="J20" s="215">
        <f>I20/I30%</f>
        <v>0.44085231447465101</v>
      </c>
      <c r="K20" s="202">
        <v>7</v>
      </c>
      <c r="L20" s="205">
        <f t="shared" si="1"/>
        <v>-1</v>
      </c>
      <c r="M20" s="206">
        <f>L20/K20%</f>
        <v>-14.285714285714285</v>
      </c>
    </row>
    <row r="21" spans="2:14" ht="21.95" customHeight="1" x14ac:dyDescent="0.15">
      <c r="B21" s="334"/>
      <c r="C21" s="123" t="s">
        <v>174</v>
      </c>
      <c r="D21" s="201">
        <v>0</v>
      </c>
      <c r="E21" s="201">
        <v>0</v>
      </c>
      <c r="F21" s="202">
        <v>0</v>
      </c>
      <c r="G21" s="202">
        <v>0</v>
      </c>
      <c r="H21" s="202">
        <f t="shared" si="3"/>
        <v>0</v>
      </c>
      <c r="I21" s="202">
        <f t="shared" si="0"/>
        <v>0</v>
      </c>
      <c r="J21" s="215">
        <f>I21/I30%</f>
        <v>0</v>
      </c>
      <c r="K21" s="202">
        <v>1</v>
      </c>
      <c r="L21" s="205">
        <f t="shared" si="1"/>
        <v>-1</v>
      </c>
      <c r="M21" s="212" t="s">
        <v>169</v>
      </c>
    </row>
    <row r="22" spans="2:14" ht="21.95" customHeight="1" x14ac:dyDescent="0.15">
      <c r="B22" s="334"/>
      <c r="C22" s="123" t="s">
        <v>175</v>
      </c>
      <c r="D22" s="201">
        <v>0</v>
      </c>
      <c r="E22" s="201">
        <v>0</v>
      </c>
      <c r="F22" s="202">
        <v>0</v>
      </c>
      <c r="G22" s="202">
        <v>0</v>
      </c>
      <c r="H22" s="202">
        <f t="shared" si="3"/>
        <v>0</v>
      </c>
      <c r="I22" s="202">
        <f t="shared" si="0"/>
        <v>0</v>
      </c>
      <c r="J22" s="215">
        <f>I22/I30%</f>
        <v>0</v>
      </c>
      <c r="K22" s="202">
        <v>0</v>
      </c>
      <c r="L22" s="205">
        <f t="shared" si="1"/>
        <v>0</v>
      </c>
      <c r="M22" s="212" t="s">
        <v>169</v>
      </c>
    </row>
    <row r="23" spans="2:14" ht="21.95" customHeight="1" x14ac:dyDescent="0.15">
      <c r="B23" s="334"/>
      <c r="C23" s="123" t="s">
        <v>176</v>
      </c>
      <c r="D23" s="201">
        <v>0</v>
      </c>
      <c r="E23" s="201">
        <v>0</v>
      </c>
      <c r="F23" s="202">
        <v>0</v>
      </c>
      <c r="G23" s="202">
        <v>0</v>
      </c>
      <c r="H23" s="202">
        <f t="shared" si="3"/>
        <v>0</v>
      </c>
      <c r="I23" s="202">
        <f t="shared" si="0"/>
        <v>0</v>
      </c>
      <c r="J23" s="215">
        <f>I23/I30%</f>
        <v>0</v>
      </c>
      <c r="K23" s="202">
        <v>0</v>
      </c>
      <c r="L23" s="205">
        <f t="shared" si="1"/>
        <v>0</v>
      </c>
      <c r="M23" s="212" t="s">
        <v>169</v>
      </c>
    </row>
    <row r="24" spans="2:14" ht="21.95" customHeight="1" x14ac:dyDescent="0.15">
      <c r="B24" s="334"/>
      <c r="C24" s="123" t="s">
        <v>148</v>
      </c>
      <c r="D24" s="201">
        <v>2</v>
      </c>
      <c r="E24" s="201">
        <v>16</v>
      </c>
      <c r="F24" s="202">
        <v>16</v>
      </c>
      <c r="G24" s="202">
        <v>110</v>
      </c>
      <c r="H24" s="202">
        <f t="shared" si="3"/>
        <v>142</v>
      </c>
      <c r="I24" s="202">
        <f t="shared" si="0"/>
        <v>144</v>
      </c>
      <c r="J24" s="215">
        <f>I24/I30%</f>
        <v>10.580455547391624</v>
      </c>
      <c r="K24" s="202">
        <v>141</v>
      </c>
      <c r="L24" s="205">
        <f t="shared" si="1"/>
        <v>3</v>
      </c>
      <c r="M24" s="206">
        <f t="shared" ref="M24:M30" si="4">L24/K24%</f>
        <v>2.1276595744680851</v>
      </c>
    </row>
    <row r="25" spans="2:14" ht="21.95" customHeight="1" thickBot="1" x14ac:dyDescent="0.2">
      <c r="B25" s="335"/>
      <c r="C25" s="124" t="s">
        <v>159</v>
      </c>
      <c r="D25" s="207">
        <f>SUM(D9:D24)</f>
        <v>110</v>
      </c>
      <c r="E25" s="207">
        <f>SUM(E9:E24)</f>
        <v>94</v>
      </c>
      <c r="F25" s="208">
        <f>SUM(F9:F24)</f>
        <v>67</v>
      </c>
      <c r="G25" s="208">
        <f>SUM(G9:G24)</f>
        <v>779</v>
      </c>
      <c r="H25" s="202">
        <f t="shared" si="3"/>
        <v>940</v>
      </c>
      <c r="I25" s="208">
        <f t="shared" si="0"/>
        <v>1050</v>
      </c>
      <c r="J25" s="216">
        <f>I25/I30%</f>
        <v>77.14915503306392</v>
      </c>
      <c r="K25" s="208">
        <v>1302</v>
      </c>
      <c r="L25" s="210">
        <f t="shared" si="1"/>
        <v>-252</v>
      </c>
      <c r="M25" s="211">
        <f t="shared" si="4"/>
        <v>-19.35483870967742</v>
      </c>
    </row>
    <row r="26" spans="2:14" ht="21.95" customHeight="1" x14ac:dyDescent="0.15">
      <c r="B26" s="333" t="s">
        <v>148</v>
      </c>
      <c r="C26" s="149" t="s">
        <v>177</v>
      </c>
      <c r="D26" s="194">
        <v>0</v>
      </c>
      <c r="E26" s="194">
        <v>3</v>
      </c>
      <c r="F26" s="195">
        <v>0</v>
      </c>
      <c r="G26" s="195">
        <v>0</v>
      </c>
      <c r="H26" s="217">
        <f t="shared" si="3"/>
        <v>3</v>
      </c>
      <c r="I26" s="195">
        <f t="shared" si="0"/>
        <v>3</v>
      </c>
      <c r="J26" s="218">
        <f>I26/I30%</f>
        <v>0.2204261572373255</v>
      </c>
      <c r="K26" s="195">
        <v>7</v>
      </c>
      <c r="L26" s="198">
        <f t="shared" si="1"/>
        <v>-4</v>
      </c>
      <c r="M26" s="199">
        <f t="shared" si="4"/>
        <v>-57.142857142857139</v>
      </c>
    </row>
    <row r="27" spans="2:14" ht="21.95" customHeight="1" x14ac:dyDescent="0.15">
      <c r="B27" s="334"/>
      <c r="C27" s="123" t="s">
        <v>178</v>
      </c>
      <c r="D27" s="201">
        <v>6</v>
      </c>
      <c r="E27" s="201">
        <v>1</v>
      </c>
      <c r="F27" s="202">
        <v>0</v>
      </c>
      <c r="G27" s="202">
        <v>0</v>
      </c>
      <c r="H27" s="202">
        <f t="shared" si="3"/>
        <v>1</v>
      </c>
      <c r="I27" s="202">
        <f t="shared" si="0"/>
        <v>7</v>
      </c>
      <c r="J27" s="215">
        <f>I27/I30%</f>
        <v>0.51432770022042618</v>
      </c>
      <c r="K27" s="202">
        <v>3</v>
      </c>
      <c r="L27" s="205">
        <f t="shared" si="1"/>
        <v>4</v>
      </c>
      <c r="M27" s="213">
        <f t="shared" si="4"/>
        <v>133.33333333333334</v>
      </c>
    </row>
    <row r="28" spans="2:14" ht="21.95" customHeight="1" x14ac:dyDescent="0.15">
      <c r="B28" s="334"/>
      <c r="C28" s="123" t="s">
        <v>148</v>
      </c>
      <c r="D28" s="201">
        <v>22</v>
      </c>
      <c r="E28" s="201">
        <v>34</v>
      </c>
      <c r="F28" s="202">
        <v>4</v>
      </c>
      <c r="G28" s="202">
        <v>2</v>
      </c>
      <c r="H28" s="219">
        <f t="shared" si="3"/>
        <v>40</v>
      </c>
      <c r="I28" s="202">
        <f t="shared" si="0"/>
        <v>62</v>
      </c>
      <c r="J28" s="215">
        <f>I28/I30%</f>
        <v>4.5554739162380606</v>
      </c>
      <c r="K28" s="202">
        <v>62</v>
      </c>
      <c r="L28" s="205">
        <f t="shared" si="1"/>
        <v>0</v>
      </c>
      <c r="M28" s="206">
        <f t="shared" si="4"/>
        <v>0</v>
      </c>
    </row>
    <row r="29" spans="2:14" ht="21.95" customHeight="1" thickBot="1" x14ac:dyDescent="0.2">
      <c r="B29" s="335"/>
      <c r="C29" s="124" t="s">
        <v>159</v>
      </c>
      <c r="D29" s="207">
        <f>D26+D27+D28</f>
        <v>28</v>
      </c>
      <c r="E29" s="207">
        <f>E26+E27+E28</f>
        <v>38</v>
      </c>
      <c r="F29" s="208">
        <f>F26+F27+F28</f>
        <v>4</v>
      </c>
      <c r="G29" s="208">
        <f>G26+G27+G28</f>
        <v>2</v>
      </c>
      <c r="H29" s="219">
        <f t="shared" si="3"/>
        <v>44</v>
      </c>
      <c r="I29" s="208">
        <f t="shared" si="0"/>
        <v>72</v>
      </c>
      <c r="J29" s="215">
        <f>I29/I30%</f>
        <v>5.2902277736958121</v>
      </c>
      <c r="K29" s="208">
        <v>72</v>
      </c>
      <c r="L29" s="210">
        <f t="shared" si="1"/>
        <v>0</v>
      </c>
      <c r="M29" s="211">
        <f t="shared" si="4"/>
        <v>0</v>
      </c>
    </row>
    <row r="30" spans="2:14" ht="21.95" customHeight="1" thickBot="1" x14ac:dyDescent="0.2">
      <c r="B30" s="336" t="s">
        <v>25</v>
      </c>
      <c r="C30" s="337"/>
      <c r="D30" s="220">
        <f>D8+D25+D29</f>
        <v>159</v>
      </c>
      <c r="E30" s="220">
        <f>E8+E25+E29</f>
        <v>140</v>
      </c>
      <c r="F30" s="221">
        <f>F8+F25+F29</f>
        <v>147</v>
      </c>
      <c r="G30" s="221">
        <f>G8+G25+G29</f>
        <v>915</v>
      </c>
      <c r="H30" s="221">
        <f t="shared" si="3"/>
        <v>1202</v>
      </c>
      <c r="I30" s="221">
        <f t="shared" si="0"/>
        <v>1361</v>
      </c>
      <c r="J30" s="222">
        <v>100</v>
      </c>
      <c r="K30" s="221">
        <f>K8+K25+K29</f>
        <v>1588</v>
      </c>
      <c r="L30" s="223">
        <f t="shared" si="1"/>
        <v>-227</v>
      </c>
      <c r="M30" s="224">
        <f t="shared" si="4"/>
        <v>-14.294710327455919</v>
      </c>
    </row>
    <row r="31" spans="2:14" ht="21.95" customHeight="1" x14ac:dyDescent="0.15">
      <c r="B31" s="338" t="s">
        <v>179</v>
      </c>
      <c r="C31" s="126" t="s">
        <v>224</v>
      </c>
      <c r="D31" s="194">
        <v>181</v>
      </c>
      <c r="E31" s="194">
        <v>178</v>
      </c>
      <c r="F31" s="195">
        <v>174</v>
      </c>
      <c r="G31" s="195">
        <v>1055</v>
      </c>
      <c r="H31" s="195">
        <v>1407</v>
      </c>
      <c r="I31" s="195">
        <v>1588</v>
      </c>
      <c r="J31" s="225"/>
      <c r="K31" s="226"/>
      <c r="L31" s="226"/>
      <c r="M31" s="226"/>
      <c r="N31" s="127"/>
    </row>
    <row r="32" spans="2:14" ht="21.95" customHeight="1" x14ac:dyDescent="0.15">
      <c r="B32" s="339"/>
      <c r="C32" s="123" t="s">
        <v>133</v>
      </c>
      <c r="D32" s="227">
        <f t="shared" ref="D32:I32" si="5">D30-D31</f>
        <v>-22</v>
      </c>
      <c r="E32" s="227">
        <f>E30-E31</f>
        <v>-38</v>
      </c>
      <c r="F32" s="205">
        <f t="shared" si="5"/>
        <v>-27</v>
      </c>
      <c r="G32" s="205">
        <f t="shared" si="5"/>
        <v>-140</v>
      </c>
      <c r="H32" s="228">
        <f t="shared" si="5"/>
        <v>-205</v>
      </c>
      <c r="I32" s="205">
        <f t="shared" si="5"/>
        <v>-227</v>
      </c>
      <c r="J32" s="229"/>
      <c r="K32" s="230"/>
      <c r="L32" s="230"/>
      <c r="M32" s="230"/>
      <c r="N32" s="127"/>
    </row>
    <row r="33" spans="2:14" ht="21.95" customHeight="1" thickBot="1" x14ac:dyDescent="0.2">
      <c r="B33" s="128" t="s">
        <v>180</v>
      </c>
      <c r="C33" s="129" t="s">
        <v>136</v>
      </c>
      <c r="D33" s="231">
        <f t="shared" ref="D33:I33" si="6">D32/D31%</f>
        <v>-12.154696132596685</v>
      </c>
      <c r="E33" s="232">
        <f>E32/E31%</f>
        <v>-21.348314606741571</v>
      </c>
      <c r="F33" s="233">
        <f t="shared" si="6"/>
        <v>-15.517241379310345</v>
      </c>
      <c r="G33" s="233">
        <f t="shared" si="6"/>
        <v>-13.270142180094785</v>
      </c>
      <c r="H33" s="233">
        <f t="shared" si="6"/>
        <v>-14.57000710732054</v>
      </c>
      <c r="I33" s="233">
        <f t="shared" si="6"/>
        <v>-14.294710327455919</v>
      </c>
      <c r="J33" s="229"/>
      <c r="K33" s="230"/>
      <c r="L33" s="230"/>
      <c r="M33" s="230"/>
      <c r="N33" s="127"/>
    </row>
    <row r="34" spans="2:14" ht="21.95" customHeight="1" x14ac:dyDescent="0.3">
      <c r="B34" s="130" t="s">
        <v>181</v>
      </c>
      <c r="C34" s="117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2:14" x14ac:dyDescent="0.15">
      <c r="D35" s="290"/>
      <c r="E35" s="290"/>
      <c r="F35" s="290"/>
      <c r="G35" s="290"/>
      <c r="H35" s="179"/>
    </row>
  </sheetData>
  <mergeCells count="13">
    <mergeCell ref="D35:G35"/>
    <mergeCell ref="M3:M4"/>
    <mergeCell ref="B5:B8"/>
    <mergeCell ref="B9:B25"/>
    <mergeCell ref="B26:B29"/>
    <mergeCell ref="B30:C30"/>
    <mergeCell ref="B31:B32"/>
    <mergeCell ref="L3:L4"/>
    <mergeCell ref="B2:J2"/>
    <mergeCell ref="D3:D4"/>
    <mergeCell ref="E3:H3"/>
    <mergeCell ref="I3:I4"/>
    <mergeCell ref="J3:J4"/>
  </mergeCells>
  <phoneticPr fontId="3"/>
  <pageMargins left="0.64" right="0.56000000000000005" top="0.63" bottom="0.71" header="0.45" footer="0.51181102362204722"/>
  <pageSetup paperSize="9" scale="88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3"/>
  <sheetViews>
    <sheetView zoomScaleNormal="100" zoomScaleSheetLayoutView="115" workbookViewId="0">
      <selection activeCell="K6" sqref="K6"/>
    </sheetView>
  </sheetViews>
  <sheetFormatPr defaultColWidth="7.5" defaultRowHeight="21" customHeight="1" x14ac:dyDescent="0.15"/>
  <cols>
    <col min="1" max="1" width="3.875" style="152" customWidth="1"/>
    <col min="2" max="2" width="13" style="152" customWidth="1"/>
    <col min="3" max="3" width="15.5" style="165" customWidth="1"/>
    <col min="4" max="4" width="13" style="165" customWidth="1"/>
    <col min="5" max="5" width="3.875" style="152" customWidth="1"/>
    <col min="6" max="7" width="11.125" style="152" customWidth="1"/>
    <col min="8" max="8" width="16.75" style="152" bestFit="1" customWidth="1"/>
    <col min="9" max="9" width="2.875" style="152" customWidth="1"/>
    <col min="10" max="16384" width="7.5" style="152"/>
  </cols>
  <sheetData>
    <row r="1" spans="1:21" s="132" customFormat="1" ht="25.5" x14ac:dyDescent="0.25">
      <c r="A1" s="135" t="s">
        <v>182</v>
      </c>
      <c r="B1" s="36"/>
      <c r="C1" s="36"/>
      <c r="D1" s="36" t="s">
        <v>230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132" customFormat="1" ht="11.25" customHeight="1" x14ac:dyDescent="0.3">
      <c r="A2" s="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1" customHeight="1" thickBot="1" x14ac:dyDescent="0.2">
      <c r="A3" s="150" t="s">
        <v>196</v>
      </c>
      <c r="B3" s="150"/>
      <c r="C3" s="151"/>
      <c r="D3" s="151"/>
      <c r="E3" s="150"/>
      <c r="F3" s="150"/>
      <c r="G3" s="150"/>
      <c r="H3" s="150"/>
    </row>
    <row r="4" spans="1:21" ht="21" customHeight="1" x14ac:dyDescent="0.15">
      <c r="A4" s="150"/>
      <c r="B4" s="355" t="s">
        <v>197</v>
      </c>
      <c r="C4" s="356"/>
      <c r="D4" s="153">
        <v>29795</v>
      </c>
      <c r="G4" s="150"/>
    </row>
    <row r="5" spans="1:21" ht="21" customHeight="1" thickBot="1" x14ac:dyDescent="0.2">
      <c r="A5" s="150"/>
      <c r="B5" s="154" t="s">
        <v>198</v>
      </c>
      <c r="C5" s="155"/>
      <c r="D5" s="156">
        <v>2</v>
      </c>
      <c r="G5" s="150"/>
    </row>
    <row r="6" spans="1:21" ht="21" customHeight="1" x14ac:dyDescent="0.15">
      <c r="A6" s="150"/>
      <c r="B6" s="150" t="s">
        <v>199</v>
      </c>
      <c r="C6" s="151"/>
      <c r="D6" s="151"/>
      <c r="E6" s="150"/>
      <c r="F6" s="150"/>
      <c r="G6" s="150"/>
      <c r="H6" s="150"/>
    </row>
    <row r="7" spans="1:21" ht="21" customHeight="1" x14ac:dyDescent="0.15">
      <c r="A7" s="150"/>
      <c r="B7" s="150" t="s">
        <v>200</v>
      </c>
      <c r="C7" s="151"/>
      <c r="D7" s="151"/>
      <c r="E7" s="150"/>
      <c r="F7" s="150"/>
      <c r="G7" s="150"/>
      <c r="H7" s="150"/>
    </row>
    <row r="8" spans="1:21" ht="21" customHeight="1" x14ac:dyDescent="0.15">
      <c r="A8" s="150"/>
      <c r="B8" s="150" t="s">
        <v>201</v>
      </c>
      <c r="C8" s="151"/>
      <c r="D8" s="151"/>
      <c r="E8" s="150"/>
      <c r="F8" s="150"/>
      <c r="G8" s="150"/>
      <c r="H8" s="150"/>
    </row>
    <row r="9" spans="1:21" ht="21" customHeight="1" x14ac:dyDescent="0.15">
      <c r="A9" s="150"/>
      <c r="B9" s="150"/>
      <c r="C9" s="151"/>
      <c r="D9" s="151"/>
      <c r="E9" s="150"/>
      <c r="F9" s="150"/>
      <c r="G9" s="150"/>
      <c r="H9" s="150"/>
    </row>
    <row r="10" spans="1:21" ht="21" customHeight="1" thickBot="1" x14ac:dyDescent="0.2">
      <c r="A10" s="150" t="s">
        <v>202</v>
      </c>
      <c r="B10" s="150"/>
      <c r="C10" s="151"/>
      <c r="D10" s="151"/>
      <c r="E10" s="150"/>
      <c r="F10" s="150"/>
      <c r="G10" s="150"/>
      <c r="H10" s="150"/>
    </row>
    <row r="11" spans="1:21" ht="18" customHeight="1" x14ac:dyDescent="0.15">
      <c r="A11" s="150"/>
      <c r="B11" s="357" t="s">
        <v>203</v>
      </c>
      <c r="C11" s="360" t="s">
        <v>204</v>
      </c>
      <c r="D11" s="363" t="s">
        <v>205</v>
      </c>
      <c r="E11" s="364"/>
      <c r="F11" s="364"/>
      <c r="G11" s="364"/>
      <c r="H11" s="365"/>
    </row>
    <row r="12" spans="1:21" ht="16.5" x14ac:dyDescent="0.15">
      <c r="A12" s="150"/>
      <c r="B12" s="358"/>
      <c r="C12" s="361"/>
      <c r="D12" s="366" t="s">
        <v>206</v>
      </c>
      <c r="E12" s="367"/>
      <c r="F12" s="368" t="s">
        <v>207</v>
      </c>
      <c r="G12" s="369"/>
      <c r="H12" s="157" t="s">
        <v>208</v>
      </c>
    </row>
    <row r="13" spans="1:21" ht="16.5" x14ac:dyDescent="0.15">
      <c r="A13" s="150"/>
      <c r="B13" s="359"/>
      <c r="C13" s="362"/>
      <c r="D13" s="370" t="s">
        <v>209</v>
      </c>
      <c r="E13" s="371"/>
      <c r="F13" s="370" t="s">
        <v>210</v>
      </c>
      <c r="G13" s="371"/>
      <c r="H13" s="158" t="s">
        <v>211</v>
      </c>
    </row>
    <row r="14" spans="1:21" ht="21" customHeight="1" x14ac:dyDescent="0.15">
      <c r="A14" s="150"/>
      <c r="B14" s="159" t="s">
        <v>212</v>
      </c>
      <c r="C14" s="160">
        <v>7395</v>
      </c>
      <c r="D14" s="349">
        <v>284</v>
      </c>
      <c r="E14" s="350"/>
      <c r="F14" s="349">
        <v>1932</v>
      </c>
      <c r="G14" s="350"/>
      <c r="H14" s="161">
        <v>5179</v>
      </c>
    </row>
    <row r="15" spans="1:21" ht="21" customHeight="1" x14ac:dyDescent="0.15">
      <c r="A15" s="150"/>
      <c r="B15" s="159" t="s">
        <v>213</v>
      </c>
      <c r="C15" s="160">
        <v>12111</v>
      </c>
      <c r="D15" s="349">
        <v>355</v>
      </c>
      <c r="E15" s="350"/>
      <c r="F15" s="351" t="s">
        <v>214</v>
      </c>
      <c r="G15" s="352"/>
      <c r="H15" s="161">
        <v>11756</v>
      </c>
    </row>
    <row r="16" spans="1:21" ht="21" customHeight="1" thickBot="1" x14ac:dyDescent="0.2">
      <c r="A16" s="150"/>
      <c r="B16" s="162" t="s">
        <v>215</v>
      </c>
      <c r="C16" s="163">
        <v>19506</v>
      </c>
      <c r="D16" s="353">
        <v>639</v>
      </c>
      <c r="E16" s="354"/>
      <c r="F16" s="353">
        <v>1932</v>
      </c>
      <c r="G16" s="354"/>
      <c r="H16" s="164">
        <v>16935</v>
      </c>
    </row>
    <row r="17" spans="1:8" ht="21" customHeight="1" x14ac:dyDescent="0.15">
      <c r="A17" s="150"/>
      <c r="B17" s="150" t="s">
        <v>216</v>
      </c>
      <c r="C17" s="151"/>
      <c r="D17" s="151"/>
      <c r="E17" s="150"/>
      <c r="F17" s="150"/>
      <c r="G17" s="150"/>
      <c r="H17" s="150"/>
    </row>
    <row r="19" spans="1:8" ht="21" customHeight="1" thickBot="1" x14ac:dyDescent="0.2">
      <c r="A19" s="150" t="s">
        <v>217</v>
      </c>
    </row>
    <row r="20" spans="1:8" ht="21" customHeight="1" x14ac:dyDescent="0.15">
      <c r="B20" s="340" t="s">
        <v>218</v>
      </c>
      <c r="C20" s="342" t="s">
        <v>219</v>
      </c>
      <c r="D20" s="343"/>
      <c r="E20" s="343"/>
      <c r="F20" s="344"/>
    </row>
    <row r="21" spans="1:8" ht="21" customHeight="1" x14ac:dyDescent="0.15">
      <c r="B21" s="341"/>
      <c r="C21" s="166" t="s">
        <v>220</v>
      </c>
      <c r="D21" s="167" t="s">
        <v>221</v>
      </c>
      <c r="E21" s="345" t="s">
        <v>222</v>
      </c>
      <c r="F21" s="346"/>
    </row>
    <row r="22" spans="1:8" ht="21" customHeight="1" thickBot="1" x14ac:dyDescent="0.2">
      <c r="B22" s="168">
        <v>510</v>
      </c>
      <c r="C22" s="169">
        <v>469</v>
      </c>
      <c r="D22" s="170">
        <v>41</v>
      </c>
      <c r="E22" s="347">
        <v>0.92</v>
      </c>
      <c r="F22" s="348"/>
    </row>
    <row r="23" spans="1:8" ht="21" customHeight="1" x14ac:dyDescent="0.15">
      <c r="B23" s="150" t="s">
        <v>216</v>
      </c>
    </row>
  </sheetData>
  <mergeCells count="18">
    <mergeCell ref="B4:C4"/>
    <mergeCell ref="B11:B13"/>
    <mergeCell ref="C11:C13"/>
    <mergeCell ref="D11:H11"/>
    <mergeCell ref="D12:E12"/>
    <mergeCell ref="F12:G12"/>
    <mergeCell ref="D13:E13"/>
    <mergeCell ref="F13:G13"/>
    <mergeCell ref="B20:B21"/>
    <mergeCell ref="C20:F20"/>
    <mergeCell ref="E21:F21"/>
    <mergeCell ref="E22:F22"/>
    <mergeCell ref="D14:E14"/>
    <mergeCell ref="F14:G14"/>
    <mergeCell ref="D15:E15"/>
    <mergeCell ref="F15:G15"/>
    <mergeCell ref="D16:E16"/>
    <mergeCell ref="F16:G16"/>
  </mergeCells>
  <phoneticPr fontId="3"/>
  <pageMargins left="0.98425196850393704" right="0.78740157480314965" top="0.98425196850393704" bottom="0.78740157480314965" header="0.31496062992125984" footer="0.31496062992125984"/>
  <pageSetup paperSize="9" scale="9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6"/>
  <sheetViews>
    <sheetView view="pageBreakPreview" zoomScale="60" zoomScaleNormal="100" workbookViewId="0">
      <selection activeCell="M23" sqref="M22:M23"/>
    </sheetView>
  </sheetViews>
  <sheetFormatPr defaultColWidth="7.5" defaultRowHeight="21" customHeight="1" x14ac:dyDescent="0.15"/>
  <cols>
    <col min="1" max="1" width="3.875" style="133" customWidth="1"/>
    <col min="2" max="2" width="34.75" style="133" customWidth="1"/>
    <col min="3" max="3" width="8.5" style="134" bestFit="1" customWidth="1"/>
    <col min="4" max="16384" width="7.5" style="133"/>
  </cols>
  <sheetData>
    <row r="1" spans="1:19" s="132" customFormat="1" ht="25.5" x14ac:dyDescent="0.25">
      <c r="A1" s="135" t="s">
        <v>182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132" customFormat="1" ht="11.25" customHeight="1" x14ac:dyDescent="0.3">
      <c r="A2" s="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1" customHeight="1" x14ac:dyDescent="0.15">
      <c r="A3" s="136" t="s">
        <v>193</v>
      </c>
      <c r="B3" s="136"/>
      <c r="C3" s="137"/>
      <c r="D3" s="136"/>
      <c r="E3" s="136"/>
      <c r="F3" s="136"/>
    </row>
    <row r="4" spans="1:19" ht="21" customHeight="1" x14ac:dyDescent="0.15">
      <c r="A4" s="136"/>
      <c r="B4" s="138" t="s">
        <v>183</v>
      </c>
      <c r="C4" s="139">
        <v>26921</v>
      </c>
      <c r="D4" s="136"/>
      <c r="E4" s="136"/>
      <c r="F4" s="136"/>
    </row>
    <row r="5" spans="1:19" ht="21" customHeight="1" x14ac:dyDescent="0.15">
      <c r="A5" s="136"/>
      <c r="B5" s="138" t="s">
        <v>184</v>
      </c>
      <c r="C5" s="139">
        <v>26913</v>
      </c>
      <c r="D5" s="136"/>
      <c r="E5" s="136"/>
      <c r="F5" s="136"/>
    </row>
    <row r="6" spans="1:19" ht="21" customHeight="1" x14ac:dyDescent="0.15">
      <c r="A6" s="136"/>
      <c r="B6" s="138" t="s">
        <v>185</v>
      </c>
      <c r="C6" s="139">
        <v>8</v>
      </c>
      <c r="D6" s="136"/>
      <c r="E6" s="136"/>
      <c r="F6" s="136"/>
    </row>
    <row r="7" spans="1:19" ht="21" customHeight="1" x14ac:dyDescent="0.15">
      <c r="A7" s="136"/>
      <c r="B7" s="136" t="s">
        <v>186</v>
      </c>
      <c r="C7" s="137"/>
      <c r="D7" s="136"/>
      <c r="E7" s="136"/>
      <c r="F7" s="136"/>
    </row>
    <row r="8" spans="1:19" ht="21" customHeight="1" x14ac:dyDescent="0.15">
      <c r="A8" s="136"/>
      <c r="B8" s="136" t="s">
        <v>187</v>
      </c>
      <c r="C8" s="137"/>
      <c r="D8" s="136"/>
      <c r="E8" s="136"/>
      <c r="F8" s="136"/>
    </row>
    <row r="9" spans="1:19" ht="21" customHeight="1" x14ac:dyDescent="0.15">
      <c r="A9" s="136"/>
      <c r="B9" s="136"/>
      <c r="C9" s="137"/>
      <c r="D9" s="136"/>
      <c r="E9" s="136"/>
      <c r="F9" s="136"/>
    </row>
    <row r="10" spans="1:19" ht="21" customHeight="1" x14ac:dyDescent="0.15">
      <c r="A10" s="136" t="s">
        <v>194</v>
      </c>
      <c r="B10" s="136"/>
      <c r="C10" s="137"/>
      <c r="D10" s="136"/>
      <c r="E10" s="136"/>
      <c r="F10" s="136"/>
    </row>
    <row r="11" spans="1:19" ht="21" customHeight="1" x14ac:dyDescent="0.15">
      <c r="A11" s="136"/>
      <c r="B11" s="138" t="s">
        <v>188</v>
      </c>
      <c r="C11" s="139">
        <v>16262</v>
      </c>
      <c r="D11" s="136"/>
      <c r="E11" s="136"/>
      <c r="F11" s="136"/>
    </row>
    <row r="12" spans="1:19" ht="21" customHeight="1" x14ac:dyDescent="0.15">
      <c r="A12" s="136"/>
      <c r="B12" s="138" t="s">
        <v>189</v>
      </c>
      <c r="C12" s="139">
        <v>673</v>
      </c>
      <c r="D12" s="136"/>
      <c r="E12" s="136"/>
      <c r="F12" s="136"/>
    </row>
    <row r="13" spans="1:19" ht="21" customHeight="1" x14ac:dyDescent="0.15">
      <c r="A13" s="136"/>
      <c r="B13" s="138" t="s">
        <v>190</v>
      </c>
      <c r="C13" s="139">
        <v>4533</v>
      </c>
      <c r="D13" s="136"/>
      <c r="E13" s="136"/>
      <c r="F13" s="136"/>
    </row>
    <row r="14" spans="1:19" ht="21" customHeight="1" x14ac:dyDescent="0.15">
      <c r="A14" s="136"/>
      <c r="B14" s="138" t="s">
        <v>191</v>
      </c>
      <c r="C14" s="139">
        <v>11056</v>
      </c>
      <c r="D14" s="136"/>
      <c r="E14" s="136"/>
      <c r="F14" s="136"/>
    </row>
    <row r="15" spans="1:19" ht="21" customHeight="1" x14ac:dyDescent="0.15">
      <c r="A15" s="136"/>
      <c r="B15" s="136" t="s">
        <v>192</v>
      </c>
      <c r="C15" s="137"/>
      <c r="D15" s="136"/>
      <c r="E15" s="136"/>
      <c r="F15" s="136"/>
    </row>
    <row r="16" spans="1:19" ht="21" customHeight="1" x14ac:dyDescent="0.15">
      <c r="A16" s="136"/>
      <c r="B16" s="136"/>
      <c r="C16" s="137"/>
      <c r="D16" s="136"/>
      <c r="E16" s="136"/>
      <c r="F16" s="136"/>
    </row>
  </sheetData>
  <phoneticPr fontId="3"/>
  <pageMargins left="0.98425196850393704" right="0.78740157480314965" top="0.98425196850393704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免許 </vt:lpstr>
      <vt:lpstr>免許  (2)</vt:lpstr>
      <vt:lpstr>試験</vt:lpstr>
      <vt:lpstr>試験 (2)</vt:lpstr>
      <vt:lpstr>行政処分</vt:lpstr>
      <vt:lpstr>行政処分 (2)</vt:lpstr>
      <vt:lpstr>行政処分 (3)</vt:lpstr>
      <vt:lpstr>講習指導</vt:lpstr>
      <vt:lpstr>R3講習指導</vt:lpstr>
      <vt:lpstr>'R3講習指導'!Print_Area</vt:lpstr>
      <vt:lpstr>行政処分!Print_Area</vt:lpstr>
      <vt:lpstr>'行政処分 (2)'!Print_Area</vt:lpstr>
      <vt:lpstr>'行政処分 (3)'!Print_Area</vt:lpstr>
      <vt:lpstr>講習指導!Print_Area</vt:lpstr>
      <vt:lpstr>'試験 (2)'!Print_Area</vt:lpstr>
      <vt:lpstr>'免許 '!Print_Area</vt:lpstr>
      <vt:lpstr>'免許 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2022-06-12T23:03:05Z</dcterms:created>
  <dcterms:modified xsi:type="dcterms:W3CDTF">2023-08-02T02:12:13Z</dcterms:modified>
</cp:coreProperties>
</file>